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25" windowWidth="19815" windowHeight="7110"/>
  </bookViews>
  <sheets>
    <sheet name="Calculator" sheetId="1" r:id="rId1"/>
    <sheet name="Payment" sheetId="2" r:id="rId2"/>
    <sheet name="Help" sheetId="3" r:id="rId3"/>
  </sheets>
  <definedNames>
    <definedName name="prev_date" localSheetId="1">Payment!$B$1048576</definedName>
    <definedName name="prev_fee_balance" localSheetId="1">Payment!$I$1048576</definedName>
    <definedName name="prev_int_balance" localSheetId="1">Payment!$K$1048576</definedName>
    <definedName name="prev_pmt_num" localSheetId="1">Payment!$A$1048576</definedName>
    <definedName name="prev_prin_balance" localSheetId="1">Payment!$M$1048576</definedName>
    <definedName name="prev_total_owed" localSheetId="1">Payment!$N$1048576</definedName>
    <definedName name="_xlnm.Print_Area" localSheetId="0">Calculator!$A$1:$I$203</definedName>
    <definedName name="_xlnm.Print_Area" localSheetId="1">Payment!$A$1:$N$21</definedName>
    <definedName name="roundOpt">Calculator!$E$16</definedName>
    <definedName name="solver_adj" localSheetId="0">Calculator!$D$19</definedName>
    <definedName name="solver_lhs1" localSheetId="0">Calculator!$D$10</definedName>
    <definedName name="solver_lhs1" localSheetId="1">#REF!</definedName>
    <definedName name="solver_opt" localSheetId="0">Calculator!$I$9</definedName>
  </definedNames>
  <calcPr calcId="144525"/>
</workbook>
</file>

<file path=xl/calcChain.xml><?xml version="1.0" encoding="utf-8"?>
<calcChain xmlns="http://schemas.openxmlformats.org/spreadsheetml/2006/main">
  <c r="A1058" i="2" l="1"/>
  <c r="N1057" i="2"/>
  <c r="M1057" i="2"/>
  <c r="L1057" i="2"/>
  <c r="K1057" i="2"/>
  <c r="J1057" i="2"/>
  <c r="I1057" i="2"/>
  <c r="E1057" i="2"/>
  <c r="A1057" i="2"/>
  <c r="N1056" i="2"/>
  <c r="M1056" i="2"/>
  <c r="L1056" i="2"/>
  <c r="K1056" i="2"/>
  <c r="J1056" i="2"/>
  <c r="I1056" i="2"/>
  <c r="E1056" i="2"/>
  <c r="A1056" i="2"/>
  <c r="N1055" i="2"/>
  <c r="M1055" i="2"/>
  <c r="L1055" i="2"/>
  <c r="K1055" i="2"/>
  <c r="J1055" i="2"/>
  <c r="I1055" i="2"/>
  <c r="E1055" i="2"/>
  <c r="A1055" i="2"/>
  <c r="N1054" i="2"/>
  <c r="M1054" i="2"/>
  <c r="L1054" i="2"/>
  <c r="K1054" i="2"/>
  <c r="J1054" i="2"/>
  <c r="I1054" i="2"/>
  <c r="E1054" i="2"/>
  <c r="A1054" i="2"/>
  <c r="N1053" i="2"/>
  <c r="M1053" i="2"/>
  <c r="L1053" i="2"/>
  <c r="K1053" i="2"/>
  <c r="J1053" i="2"/>
  <c r="I1053" i="2"/>
  <c r="E1053" i="2"/>
  <c r="A1053" i="2"/>
  <c r="N1052" i="2"/>
  <c r="M1052" i="2"/>
  <c r="L1052" i="2"/>
  <c r="K1052" i="2"/>
  <c r="J1052" i="2"/>
  <c r="I1052" i="2"/>
  <c r="E1052" i="2"/>
  <c r="A1052" i="2"/>
  <c r="N1051" i="2"/>
  <c r="M1051" i="2"/>
  <c r="L1051" i="2"/>
  <c r="K1051" i="2"/>
  <c r="J1051" i="2"/>
  <c r="I1051" i="2"/>
  <c r="E1051" i="2"/>
  <c r="A1051" i="2"/>
  <c r="N1050" i="2"/>
  <c r="M1050" i="2"/>
  <c r="L1050" i="2"/>
  <c r="K1050" i="2"/>
  <c r="J1050" i="2"/>
  <c r="I1050" i="2"/>
  <c r="E1050" i="2"/>
  <c r="A1050" i="2"/>
  <c r="N1049" i="2"/>
  <c r="M1049" i="2"/>
  <c r="L1049" i="2"/>
  <c r="K1049" i="2"/>
  <c r="J1049" i="2"/>
  <c r="I1049" i="2"/>
  <c r="E1049" i="2"/>
  <c r="A1049" i="2"/>
  <c r="N1048" i="2"/>
  <c r="M1048" i="2"/>
  <c r="L1048" i="2"/>
  <c r="K1048" i="2"/>
  <c r="J1048" i="2"/>
  <c r="I1048" i="2"/>
  <c r="E1048" i="2"/>
  <c r="A1048" i="2"/>
  <c r="N1047" i="2"/>
  <c r="M1047" i="2"/>
  <c r="L1047" i="2"/>
  <c r="K1047" i="2"/>
  <c r="J1047" i="2"/>
  <c r="I1047" i="2"/>
  <c r="E1047" i="2"/>
  <c r="A1047" i="2"/>
  <c r="N1046" i="2"/>
  <c r="M1046" i="2"/>
  <c r="L1046" i="2"/>
  <c r="K1046" i="2"/>
  <c r="J1046" i="2"/>
  <c r="I1046" i="2"/>
  <c r="E1046" i="2"/>
  <c r="A1046" i="2"/>
  <c r="N1045" i="2"/>
  <c r="M1045" i="2"/>
  <c r="L1045" i="2"/>
  <c r="K1045" i="2"/>
  <c r="J1045" i="2"/>
  <c r="I1045" i="2"/>
  <c r="E1045" i="2"/>
  <c r="A1045" i="2"/>
  <c r="N1044" i="2"/>
  <c r="M1044" i="2"/>
  <c r="L1044" i="2"/>
  <c r="K1044" i="2"/>
  <c r="J1044" i="2"/>
  <c r="I1044" i="2"/>
  <c r="E1044" i="2"/>
  <c r="A1044" i="2"/>
  <c r="N1043" i="2"/>
  <c r="M1043" i="2"/>
  <c r="L1043" i="2"/>
  <c r="K1043" i="2"/>
  <c r="J1043" i="2"/>
  <c r="I1043" i="2"/>
  <c r="E1043" i="2"/>
  <c r="A1043" i="2"/>
  <c r="N1042" i="2"/>
  <c r="M1042" i="2"/>
  <c r="L1042" i="2"/>
  <c r="K1042" i="2"/>
  <c r="J1042" i="2"/>
  <c r="I1042" i="2"/>
  <c r="E1042" i="2"/>
  <c r="A1042" i="2"/>
  <c r="N1041" i="2"/>
  <c r="M1041" i="2"/>
  <c r="L1041" i="2"/>
  <c r="K1041" i="2"/>
  <c r="J1041" i="2"/>
  <c r="I1041" i="2"/>
  <c r="E1041" i="2"/>
  <c r="A1041" i="2"/>
  <c r="N1040" i="2"/>
  <c r="M1040" i="2"/>
  <c r="L1040" i="2"/>
  <c r="K1040" i="2"/>
  <c r="J1040" i="2"/>
  <c r="I1040" i="2"/>
  <c r="E1040" i="2"/>
  <c r="A1040" i="2"/>
  <c r="N1039" i="2"/>
  <c r="M1039" i="2"/>
  <c r="L1039" i="2"/>
  <c r="K1039" i="2"/>
  <c r="J1039" i="2"/>
  <c r="I1039" i="2"/>
  <c r="E1039" i="2"/>
  <c r="A1039" i="2"/>
  <c r="N1038" i="2"/>
  <c r="M1038" i="2"/>
  <c r="L1038" i="2"/>
  <c r="K1038" i="2"/>
  <c r="J1038" i="2"/>
  <c r="I1038" i="2"/>
  <c r="E1038" i="2"/>
  <c r="A1038" i="2"/>
  <c r="N1037" i="2"/>
  <c r="M1037" i="2"/>
  <c r="L1037" i="2"/>
  <c r="K1037" i="2"/>
  <c r="J1037" i="2"/>
  <c r="I1037" i="2"/>
  <c r="E1037" i="2"/>
  <c r="A1037" i="2"/>
  <c r="N1036" i="2"/>
  <c r="M1036" i="2"/>
  <c r="L1036" i="2"/>
  <c r="K1036" i="2"/>
  <c r="J1036" i="2"/>
  <c r="I1036" i="2"/>
  <c r="E1036" i="2"/>
  <c r="A1036" i="2"/>
  <c r="N1035" i="2"/>
  <c r="M1035" i="2"/>
  <c r="L1035" i="2"/>
  <c r="K1035" i="2"/>
  <c r="J1035" i="2"/>
  <c r="I1035" i="2"/>
  <c r="E1035" i="2"/>
  <c r="A1035" i="2"/>
  <c r="N1034" i="2"/>
  <c r="M1034" i="2"/>
  <c r="L1034" i="2"/>
  <c r="K1034" i="2"/>
  <c r="J1034" i="2"/>
  <c r="I1034" i="2"/>
  <c r="E1034" i="2"/>
  <c r="A1034" i="2"/>
  <c r="N1033" i="2"/>
  <c r="M1033" i="2"/>
  <c r="L1033" i="2"/>
  <c r="K1033" i="2"/>
  <c r="J1033" i="2"/>
  <c r="I1033" i="2"/>
  <c r="E1033" i="2"/>
  <c r="A1033" i="2"/>
  <c r="N1032" i="2"/>
  <c r="M1032" i="2"/>
  <c r="L1032" i="2"/>
  <c r="K1032" i="2"/>
  <c r="J1032" i="2"/>
  <c r="I1032" i="2"/>
  <c r="E1032" i="2"/>
  <c r="A1032" i="2"/>
  <c r="N1031" i="2"/>
  <c r="M1031" i="2"/>
  <c r="L1031" i="2"/>
  <c r="K1031" i="2"/>
  <c r="J1031" i="2"/>
  <c r="I1031" i="2"/>
  <c r="E1031" i="2"/>
  <c r="A1031" i="2"/>
  <c r="N1030" i="2"/>
  <c r="M1030" i="2"/>
  <c r="L1030" i="2"/>
  <c r="K1030" i="2"/>
  <c r="J1030" i="2"/>
  <c r="I1030" i="2"/>
  <c r="E1030" i="2"/>
  <c r="A1030" i="2"/>
  <c r="N1029" i="2"/>
  <c r="M1029" i="2"/>
  <c r="L1029" i="2"/>
  <c r="K1029" i="2"/>
  <c r="J1029" i="2"/>
  <c r="I1029" i="2"/>
  <c r="E1029" i="2"/>
  <c r="A1029" i="2"/>
  <c r="N1028" i="2"/>
  <c r="M1028" i="2"/>
  <c r="L1028" i="2"/>
  <c r="K1028" i="2"/>
  <c r="J1028" i="2"/>
  <c r="I1028" i="2"/>
  <c r="E1028" i="2"/>
  <c r="A1028" i="2"/>
  <c r="N1027" i="2"/>
  <c r="M1027" i="2"/>
  <c r="L1027" i="2"/>
  <c r="K1027" i="2"/>
  <c r="J1027" i="2"/>
  <c r="I1027" i="2"/>
  <c r="E1027" i="2"/>
  <c r="A1027" i="2"/>
  <c r="N1026" i="2"/>
  <c r="M1026" i="2"/>
  <c r="L1026" i="2"/>
  <c r="K1026" i="2"/>
  <c r="J1026" i="2"/>
  <c r="I1026" i="2"/>
  <c r="E1026" i="2"/>
  <c r="A1026" i="2"/>
  <c r="N1025" i="2"/>
  <c r="M1025" i="2"/>
  <c r="L1025" i="2"/>
  <c r="K1025" i="2"/>
  <c r="J1025" i="2"/>
  <c r="I1025" i="2"/>
  <c r="E1025" i="2"/>
  <c r="A1025" i="2"/>
  <c r="N1024" i="2"/>
  <c r="M1024" i="2"/>
  <c r="L1024" i="2"/>
  <c r="K1024" i="2"/>
  <c r="J1024" i="2"/>
  <c r="I1024" i="2"/>
  <c r="E1024" i="2"/>
  <c r="A1024" i="2"/>
  <c r="N1023" i="2"/>
  <c r="M1023" i="2"/>
  <c r="L1023" i="2"/>
  <c r="K1023" i="2"/>
  <c r="J1023" i="2"/>
  <c r="I1023" i="2"/>
  <c r="E1023" i="2"/>
  <c r="A1023" i="2"/>
  <c r="N1022" i="2"/>
  <c r="M1022" i="2"/>
  <c r="L1022" i="2"/>
  <c r="K1022" i="2"/>
  <c r="J1022" i="2"/>
  <c r="I1022" i="2"/>
  <c r="E1022" i="2"/>
  <c r="A1022" i="2"/>
  <c r="N1021" i="2"/>
  <c r="M1021" i="2"/>
  <c r="L1021" i="2"/>
  <c r="K1021" i="2"/>
  <c r="J1021" i="2"/>
  <c r="I1021" i="2"/>
  <c r="E1021" i="2"/>
  <c r="A1021" i="2"/>
  <c r="N1020" i="2"/>
  <c r="M1020" i="2"/>
  <c r="L1020" i="2"/>
  <c r="K1020" i="2"/>
  <c r="J1020" i="2"/>
  <c r="I1020" i="2"/>
  <c r="E1020" i="2"/>
  <c r="A1020" i="2"/>
  <c r="N1019" i="2"/>
  <c r="M1019" i="2"/>
  <c r="L1019" i="2"/>
  <c r="K1019" i="2"/>
  <c r="J1019" i="2"/>
  <c r="I1019" i="2"/>
  <c r="E1019" i="2"/>
  <c r="A1019" i="2"/>
  <c r="N1018" i="2"/>
  <c r="M1018" i="2"/>
  <c r="L1018" i="2"/>
  <c r="K1018" i="2"/>
  <c r="J1018" i="2"/>
  <c r="I1018" i="2"/>
  <c r="E1018" i="2"/>
  <c r="A1018" i="2"/>
  <c r="N1017" i="2"/>
  <c r="M1017" i="2"/>
  <c r="L1017" i="2"/>
  <c r="K1017" i="2"/>
  <c r="J1017" i="2"/>
  <c r="I1017" i="2"/>
  <c r="E1017" i="2"/>
  <c r="A1017" i="2"/>
  <c r="N1016" i="2"/>
  <c r="M1016" i="2"/>
  <c r="L1016" i="2"/>
  <c r="K1016" i="2"/>
  <c r="J1016" i="2"/>
  <c r="I1016" i="2"/>
  <c r="E1016" i="2"/>
  <c r="A1016" i="2"/>
  <c r="N1015" i="2"/>
  <c r="M1015" i="2"/>
  <c r="L1015" i="2"/>
  <c r="K1015" i="2"/>
  <c r="J1015" i="2"/>
  <c r="I1015" i="2"/>
  <c r="E1015" i="2"/>
  <c r="A1015" i="2"/>
  <c r="N1014" i="2"/>
  <c r="M1014" i="2"/>
  <c r="L1014" i="2"/>
  <c r="K1014" i="2"/>
  <c r="J1014" i="2"/>
  <c r="I1014" i="2"/>
  <c r="E1014" i="2"/>
  <c r="A1014" i="2"/>
  <c r="N1013" i="2"/>
  <c r="M1013" i="2"/>
  <c r="L1013" i="2"/>
  <c r="K1013" i="2"/>
  <c r="J1013" i="2"/>
  <c r="I1013" i="2"/>
  <c r="E1013" i="2"/>
  <c r="A1013" i="2"/>
  <c r="N1012" i="2"/>
  <c r="M1012" i="2"/>
  <c r="L1012" i="2"/>
  <c r="K1012" i="2"/>
  <c r="J1012" i="2"/>
  <c r="I1012" i="2"/>
  <c r="E1012" i="2"/>
  <c r="A1012" i="2"/>
  <c r="N1011" i="2"/>
  <c r="M1011" i="2"/>
  <c r="L1011" i="2"/>
  <c r="K1011" i="2"/>
  <c r="J1011" i="2"/>
  <c r="I1011" i="2"/>
  <c r="E1011" i="2"/>
  <c r="A1011" i="2"/>
  <c r="N1010" i="2"/>
  <c r="M1010" i="2"/>
  <c r="L1010" i="2"/>
  <c r="K1010" i="2"/>
  <c r="J1010" i="2"/>
  <c r="I1010" i="2"/>
  <c r="E1010" i="2"/>
  <c r="A1010" i="2"/>
  <c r="N1009" i="2"/>
  <c r="M1009" i="2"/>
  <c r="L1009" i="2"/>
  <c r="K1009" i="2"/>
  <c r="J1009" i="2"/>
  <c r="I1009" i="2"/>
  <c r="E1009" i="2"/>
  <c r="A1009" i="2"/>
  <c r="N1008" i="2"/>
  <c r="M1008" i="2"/>
  <c r="L1008" i="2"/>
  <c r="K1008" i="2"/>
  <c r="J1008" i="2"/>
  <c r="I1008" i="2"/>
  <c r="E1008" i="2"/>
  <c r="A1008" i="2"/>
  <c r="N1007" i="2"/>
  <c r="M1007" i="2"/>
  <c r="L1007" i="2"/>
  <c r="K1007" i="2"/>
  <c r="J1007" i="2"/>
  <c r="I1007" i="2"/>
  <c r="E1007" i="2"/>
  <c r="A1007" i="2"/>
  <c r="N1006" i="2"/>
  <c r="M1006" i="2"/>
  <c r="L1006" i="2"/>
  <c r="K1006" i="2"/>
  <c r="J1006" i="2"/>
  <c r="I1006" i="2"/>
  <c r="E1006" i="2"/>
  <c r="A1006" i="2"/>
  <c r="N1005" i="2"/>
  <c r="M1005" i="2"/>
  <c r="L1005" i="2"/>
  <c r="K1005" i="2"/>
  <c r="J1005" i="2"/>
  <c r="I1005" i="2"/>
  <c r="E1005" i="2"/>
  <c r="A1005" i="2"/>
  <c r="N1004" i="2"/>
  <c r="M1004" i="2"/>
  <c r="L1004" i="2"/>
  <c r="K1004" i="2"/>
  <c r="J1004" i="2"/>
  <c r="I1004" i="2"/>
  <c r="E1004" i="2"/>
  <c r="A1004" i="2"/>
  <c r="N1003" i="2"/>
  <c r="M1003" i="2"/>
  <c r="L1003" i="2"/>
  <c r="K1003" i="2"/>
  <c r="J1003" i="2"/>
  <c r="I1003" i="2"/>
  <c r="E1003" i="2"/>
  <c r="A1003" i="2"/>
  <c r="N1002" i="2"/>
  <c r="M1002" i="2"/>
  <c r="L1002" i="2"/>
  <c r="K1002" i="2"/>
  <c r="J1002" i="2"/>
  <c r="I1002" i="2"/>
  <c r="E1002" i="2"/>
  <c r="A1002" i="2"/>
  <c r="N1001" i="2"/>
  <c r="M1001" i="2"/>
  <c r="L1001" i="2"/>
  <c r="K1001" i="2"/>
  <c r="J1001" i="2"/>
  <c r="I1001" i="2"/>
  <c r="E1001" i="2"/>
  <c r="A1001" i="2"/>
  <c r="N1000" i="2"/>
  <c r="M1000" i="2"/>
  <c r="L1000" i="2"/>
  <c r="K1000" i="2"/>
  <c r="J1000" i="2"/>
  <c r="I1000" i="2"/>
  <c r="E1000" i="2"/>
  <c r="A1000" i="2"/>
  <c r="N999" i="2"/>
  <c r="M999" i="2"/>
  <c r="L999" i="2"/>
  <c r="K999" i="2"/>
  <c r="J999" i="2"/>
  <c r="I999" i="2"/>
  <c r="E999" i="2"/>
  <c r="A999" i="2"/>
  <c r="N998" i="2"/>
  <c r="M998" i="2"/>
  <c r="L998" i="2"/>
  <c r="K998" i="2"/>
  <c r="J998" i="2"/>
  <c r="I998" i="2"/>
  <c r="E998" i="2"/>
  <c r="A998" i="2"/>
  <c r="N997" i="2"/>
  <c r="M997" i="2"/>
  <c r="L997" i="2"/>
  <c r="K997" i="2"/>
  <c r="J997" i="2"/>
  <c r="I997" i="2"/>
  <c r="E997" i="2"/>
  <c r="A997" i="2"/>
  <c r="N996" i="2"/>
  <c r="M996" i="2"/>
  <c r="L996" i="2"/>
  <c r="K996" i="2"/>
  <c r="J996" i="2"/>
  <c r="I996" i="2"/>
  <c r="E996" i="2"/>
  <c r="A996" i="2"/>
  <c r="N995" i="2"/>
  <c r="M995" i="2"/>
  <c r="L995" i="2"/>
  <c r="K995" i="2"/>
  <c r="J995" i="2"/>
  <c r="I995" i="2"/>
  <c r="E995" i="2"/>
  <c r="A995" i="2"/>
  <c r="N994" i="2"/>
  <c r="M994" i="2"/>
  <c r="L994" i="2"/>
  <c r="K994" i="2"/>
  <c r="J994" i="2"/>
  <c r="I994" i="2"/>
  <c r="E994" i="2"/>
  <c r="A994" i="2"/>
  <c r="N993" i="2"/>
  <c r="M993" i="2"/>
  <c r="L993" i="2"/>
  <c r="K993" i="2"/>
  <c r="J993" i="2"/>
  <c r="I993" i="2"/>
  <c r="E993" i="2"/>
  <c r="A993" i="2"/>
  <c r="N992" i="2"/>
  <c r="M992" i="2"/>
  <c r="L992" i="2"/>
  <c r="K992" i="2"/>
  <c r="J992" i="2"/>
  <c r="I992" i="2"/>
  <c r="E992" i="2"/>
  <c r="A992" i="2"/>
  <c r="N991" i="2"/>
  <c r="M991" i="2"/>
  <c r="L991" i="2"/>
  <c r="K991" i="2"/>
  <c r="J991" i="2"/>
  <c r="I991" i="2"/>
  <c r="E991" i="2"/>
  <c r="A991" i="2"/>
  <c r="N990" i="2"/>
  <c r="M990" i="2"/>
  <c r="L990" i="2"/>
  <c r="K990" i="2"/>
  <c r="J990" i="2"/>
  <c r="I990" i="2"/>
  <c r="E990" i="2"/>
  <c r="A990" i="2"/>
  <c r="N989" i="2"/>
  <c r="M989" i="2"/>
  <c r="L989" i="2"/>
  <c r="K989" i="2"/>
  <c r="J989" i="2"/>
  <c r="I989" i="2"/>
  <c r="E989" i="2"/>
  <c r="A989" i="2"/>
  <c r="N988" i="2"/>
  <c r="M988" i="2"/>
  <c r="L988" i="2"/>
  <c r="K988" i="2"/>
  <c r="J988" i="2"/>
  <c r="I988" i="2"/>
  <c r="E988" i="2"/>
  <c r="A988" i="2"/>
  <c r="N987" i="2"/>
  <c r="M987" i="2"/>
  <c r="L987" i="2"/>
  <c r="K987" i="2"/>
  <c r="J987" i="2"/>
  <c r="I987" i="2"/>
  <c r="E987" i="2"/>
  <c r="A987" i="2"/>
  <c r="N986" i="2"/>
  <c r="M986" i="2"/>
  <c r="L986" i="2"/>
  <c r="K986" i="2"/>
  <c r="J986" i="2"/>
  <c r="I986" i="2"/>
  <c r="E986" i="2"/>
  <c r="A986" i="2"/>
  <c r="N985" i="2"/>
  <c r="M985" i="2"/>
  <c r="L985" i="2"/>
  <c r="K985" i="2"/>
  <c r="J985" i="2"/>
  <c r="I985" i="2"/>
  <c r="E985" i="2"/>
  <c r="A985" i="2"/>
  <c r="N984" i="2"/>
  <c r="M984" i="2"/>
  <c r="L984" i="2"/>
  <c r="K984" i="2"/>
  <c r="J984" i="2"/>
  <c r="I984" i="2"/>
  <c r="E984" i="2"/>
  <c r="A984" i="2"/>
  <c r="N983" i="2"/>
  <c r="M983" i="2"/>
  <c r="L983" i="2"/>
  <c r="K983" i="2"/>
  <c r="J983" i="2"/>
  <c r="I983" i="2"/>
  <c r="E983" i="2"/>
  <c r="A983" i="2"/>
  <c r="N982" i="2"/>
  <c r="M982" i="2"/>
  <c r="L982" i="2"/>
  <c r="K982" i="2"/>
  <c r="J982" i="2"/>
  <c r="I982" i="2"/>
  <c r="E982" i="2"/>
  <c r="A982" i="2"/>
  <c r="N981" i="2"/>
  <c r="M981" i="2"/>
  <c r="L981" i="2"/>
  <c r="K981" i="2"/>
  <c r="J981" i="2"/>
  <c r="I981" i="2"/>
  <c r="E981" i="2"/>
  <c r="A981" i="2"/>
  <c r="N980" i="2"/>
  <c r="M980" i="2"/>
  <c r="L980" i="2"/>
  <c r="K980" i="2"/>
  <c r="J980" i="2"/>
  <c r="I980" i="2"/>
  <c r="E980" i="2"/>
  <c r="A980" i="2"/>
  <c r="N979" i="2"/>
  <c r="M979" i="2"/>
  <c r="L979" i="2"/>
  <c r="K979" i="2"/>
  <c r="J979" i="2"/>
  <c r="I979" i="2"/>
  <c r="E979" i="2"/>
  <c r="A979" i="2"/>
  <c r="N978" i="2"/>
  <c r="M978" i="2"/>
  <c r="L978" i="2"/>
  <c r="K978" i="2"/>
  <c r="J978" i="2"/>
  <c r="I978" i="2"/>
  <c r="E978" i="2"/>
  <c r="A978" i="2"/>
  <c r="N977" i="2"/>
  <c r="M977" i="2"/>
  <c r="L977" i="2"/>
  <c r="K977" i="2"/>
  <c r="J977" i="2"/>
  <c r="I977" i="2"/>
  <c r="E977" i="2"/>
  <c r="A977" i="2"/>
  <c r="N976" i="2"/>
  <c r="M976" i="2"/>
  <c r="L976" i="2"/>
  <c r="K976" i="2"/>
  <c r="J976" i="2"/>
  <c r="I976" i="2"/>
  <c r="E976" i="2"/>
  <c r="A976" i="2"/>
  <c r="N975" i="2"/>
  <c r="M975" i="2"/>
  <c r="L975" i="2"/>
  <c r="K975" i="2"/>
  <c r="J975" i="2"/>
  <c r="I975" i="2"/>
  <c r="E975" i="2"/>
  <c r="A975" i="2"/>
  <c r="N974" i="2"/>
  <c r="M974" i="2"/>
  <c r="L974" i="2"/>
  <c r="K974" i="2"/>
  <c r="J974" i="2"/>
  <c r="I974" i="2"/>
  <c r="E974" i="2"/>
  <c r="A974" i="2"/>
  <c r="N973" i="2"/>
  <c r="M973" i="2"/>
  <c r="L973" i="2"/>
  <c r="K973" i="2"/>
  <c r="J973" i="2"/>
  <c r="I973" i="2"/>
  <c r="E973" i="2"/>
  <c r="A973" i="2"/>
  <c r="N972" i="2"/>
  <c r="M972" i="2"/>
  <c r="L972" i="2"/>
  <c r="K972" i="2"/>
  <c r="J972" i="2"/>
  <c r="I972" i="2"/>
  <c r="E972" i="2"/>
  <c r="A972" i="2"/>
  <c r="N971" i="2"/>
  <c r="M971" i="2"/>
  <c r="L971" i="2"/>
  <c r="K971" i="2"/>
  <c r="J971" i="2"/>
  <c r="I971" i="2"/>
  <c r="E971" i="2"/>
  <c r="A971" i="2"/>
  <c r="N970" i="2"/>
  <c r="M970" i="2"/>
  <c r="L970" i="2"/>
  <c r="K970" i="2"/>
  <c r="J970" i="2"/>
  <c r="I970" i="2"/>
  <c r="E970" i="2"/>
  <c r="A970" i="2"/>
  <c r="N969" i="2"/>
  <c r="M969" i="2"/>
  <c r="L969" i="2"/>
  <c r="K969" i="2"/>
  <c r="J969" i="2"/>
  <c r="I969" i="2"/>
  <c r="E969" i="2"/>
  <c r="A969" i="2"/>
  <c r="N968" i="2"/>
  <c r="M968" i="2"/>
  <c r="L968" i="2"/>
  <c r="K968" i="2"/>
  <c r="J968" i="2"/>
  <c r="I968" i="2"/>
  <c r="E968" i="2"/>
  <c r="A968" i="2"/>
  <c r="N967" i="2"/>
  <c r="M967" i="2"/>
  <c r="L967" i="2"/>
  <c r="K967" i="2"/>
  <c r="J967" i="2"/>
  <c r="I967" i="2"/>
  <c r="E967" i="2"/>
  <c r="A967" i="2"/>
  <c r="N966" i="2"/>
  <c r="M966" i="2"/>
  <c r="L966" i="2"/>
  <c r="K966" i="2"/>
  <c r="J966" i="2"/>
  <c r="I966" i="2"/>
  <c r="E966" i="2"/>
  <c r="A966" i="2"/>
  <c r="N965" i="2"/>
  <c r="M965" i="2"/>
  <c r="L965" i="2"/>
  <c r="K965" i="2"/>
  <c r="J965" i="2"/>
  <c r="I965" i="2"/>
  <c r="E965" i="2"/>
  <c r="A965" i="2"/>
  <c r="N964" i="2"/>
  <c r="M964" i="2"/>
  <c r="L964" i="2"/>
  <c r="K964" i="2"/>
  <c r="J964" i="2"/>
  <c r="I964" i="2"/>
  <c r="E964" i="2"/>
  <c r="A964" i="2"/>
  <c r="N963" i="2"/>
  <c r="M963" i="2"/>
  <c r="L963" i="2"/>
  <c r="K963" i="2"/>
  <c r="J963" i="2"/>
  <c r="I963" i="2"/>
  <c r="E963" i="2"/>
  <c r="A963" i="2"/>
  <c r="N962" i="2"/>
  <c r="M962" i="2"/>
  <c r="L962" i="2"/>
  <c r="K962" i="2"/>
  <c r="J962" i="2"/>
  <c r="I962" i="2"/>
  <c r="E962" i="2"/>
  <c r="A962" i="2"/>
  <c r="N961" i="2"/>
  <c r="M961" i="2"/>
  <c r="L961" i="2"/>
  <c r="K961" i="2"/>
  <c r="J961" i="2"/>
  <c r="I961" i="2"/>
  <c r="E961" i="2"/>
  <c r="A961" i="2"/>
  <c r="N960" i="2"/>
  <c r="M960" i="2"/>
  <c r="L960" i="2"/>
  <c r="K960" i="2"/>
  <c r="J960" i="2"/>
  <c r="I960" i="2"/>
  <c r="E960" i="2"/>
  <c r="A960" i="2"/>
  <c r="N959" i="2"/>
  <c r="M959" i="2"/>
  <c r="L959" i="2"/>
  <c r="K959" i="2"/>
  <c r="J959" i="2"/>
  <c r="I959" i="2"/>
  <c r="E959" i="2"/>
  <c r="A959" i="2"/>
  <c r="N958" i="2"/>
  <c r="M958" i="2"/>
  <c r="L958" i="2"/>
  <c r="K958" i="2"/>
  <c r="J958" i="2"/>
  <c r="I958" i="2"/>
  <c r="E958" i="2"/>
  <c r="A958" i="2"/>
  <c r="N957" i="2"/>
  <c r="M957" i="2"/>
  <c r="L957" i="2"/>
  <c r="K957" i="2"/>
  <c r="J957" i="2"/>
  <c r="I957" i="2"/>
  <c r="E957" i="2"/>
  <c r="A957" i="2"/>
  <c r="N956" i="2"/>
  <c r="M956" i="2"/>
  <c r="L956" i="2"/>
  <c r="K956" i="2"/>
  <c r="J956" i="2"/>
  <c r="I956" i="2"/>
  <c r="E956" i="2"/>
  <c r="A956" i="2"/>
  <c r="N955" i="2"/>
  <c r="M955" i="2"/>
  <c r="L955" i="2"/>
  <c r="K955" i="2"/>
  <c r="J955" i="2"/>
  <c r="I955" i="2"/>
  <c r="E955" i="2"/>
  <c r="A955" i="2"/>
  <c r="N954" i="2"/>
  <c r="M954" i="2"/>
  <c r="L954" i="2"/>
  <c r="K954" i="2"/>
  <c r="J954" i="2"/>
  <c r="I954" i="2"/>
  <c r="E954" i="2"/>
  <c r="A954" i="2"/>
  <c r="N953" i="2"/>
  <c r="M953" i="2"/>
  <c r="L953" i="2"/>
  <c r="K953" i="2"/>
  <c r="J953" i="2"/>
  <c r="I953" i="2"/>
  <c r="E953" i="2"/>
  <c r="A953" i="2"/>
  <c r="N952" i="2"/>
  <c r="M952" i="2"/>
  <c r="L952" i="2"/>
  <c r="K952" i="2"/>
  <c r="J952" i="2"/>
  <c r="I952" i="2"/>
  <c r="E952" i="2"/>
  <c r="A952" i="2"/>
  <c r="N951" i="2"/>
  <c r="M951" i="2"/>
  <c r="L951" i="2"/>
  <c r="K951" i="2"/>
  <c r="J951" i="2"/>
  <c r="I951" i="2"/>
  <c r="E951" i="2"/>
  <c r="A951" i="2"/>
  <c r="N950" i="2"/>
  <c r="M950" i="2"/>
  <c r="L950" i="2"/>
  <c r="K950" i="2"/>
  <c r="J950" i="2"/>
  <c r="I950" i="2"/>
  <c r="E950" i="2"/>
  <c r="A950" i="2"/>
  <c r="N949" i="2"/>
  <c r="M949" i="2"/>
  <c r="L949" i="2"/>
  <c r="K949" i="2"/>
  <c r="J949" i="2"/>
  <c r="I949" i="2"/>
  <c r="E949" i="2"/>
  <c r="A949" i="2"/>
  <c r="N948" i="2"/>
  <c r="M948" i="2"/>
  <c r="L948" i="2"/>
  <c r="K948" i="2"/>
  <c r="J948" i="2"/>
  <c r="I948" i="2"/>
  <c r="E948" i="2"/>
  <c r="A948" i="2"/>
  <c r="N947" i="2"/>
  <c r="M947" i="2"/>
  <c r="L947" i="2"/>
  <c r="K947" i="2"/>
  <c r="J947" i="2"/>
  <c r="I947" i="2"/>
  <c r="E947" i="2"/>
  <c r="A947" i="2"/>
  <c r="N946" i="2"/>
  <c r="M946" i="2"/>
  <c r="L946" i="2"/>
  <c r="K946" i="2"/>
  <c r="J946" i="2"/>
  <c r="I946" i="2"/>
  <c r="E946" i="2"/>
  <c r="A946" i="2"/>
  <c r="N945" i="2"/>
  <c r="M945" i="2"/>
  <c r="L945" i="2"/>
  <c r="K945" i="2"/>
  <c r="J945" i="2"/>
  <c r="I945" i="2"/>
  <c r="E945" i="2"/>
  <c r="A945" i="2"/>
  <c r="N944" i="2"/>
  <c r="M944" i="2"/>
  <c r="L944" i="2"/>
  <c r="K944" i="2"/>
  <c r="J944" i="2"/>
  <c r="I944" i="2"/>
  <c r="E944" i="2"/>
  <c r="A944" i="2"/>
  <c r="N943" i="2"/>
  <c r="M943" i="2"/>
  <c r="L943" i="2"/>
  <c r="K943" i="2"/>
  <c r="J943" i="2"/>
  <c r="I943" i="2"/>
  <c r="E943" i="2"/>
  <c r="A943" i="2"/>
  <c r="N942" i="2"/>
  <c r="M942" i="2"/>
  <c r="L942" i="2"/>
  <c r="K942" i="2"/>
  <c r="J942" i="2"/>
  <c r="I942" i="2"/>
  <c r="E942" i="2"/>
  <c r="A942" i="2"/>
  <c r="N941" i="2"/>
  <c r="M941" i="2"/>
  <c r="L941" i="2"/>
  <c r="K941" i="2"/>
  <c r="J941" i="2"/>
  <c r="I941" i="2"/>
  <c r="E941" i="2"/>
  <c r="A941" i="2"/>
  <c r="N940" i="2"/>
  <c r="M940" i="2"/>
  <c r="L940" i="2"/>
  <c r="K940" i="2"/>
  <c r="J940" i="2"/>
  <c r="I940" i="2"/>
  <c r="E940" i="2"/>
  <c r="A940" i="2"/>
  <c r="N939" i="2"/>
  <c r="M939" i="2"/>
  <c r="L939" i="2"/>
  <c r="K939" i="2"/>
  <c r="J939" i="2"/>
  <c r="I939" i="2"/>
  <c r="E939" i="2"/>
  <c r="A939" i="2"/>
  <c r="N938" i="2"/>
  <c r="M938" i="2"/>
  <c r="L938" i="2"/>
  <c r="K938" i="2"/>
  <c r="J938" i="2"/>
  <c r="I938" i="2"/>
  <c r="E938" i="2"/>
  <c r="A938" i="2"/>
  <c r="N937" i="2"/>
  <c r="M937" i="2"/>
  <c r="L937" i="2"/>
  <c r="K937" i="2"/>
  <c r="J937" i="2"/>
  <c r="I937" i="2"/>
  <c r="E937" i="2"/>
  <c r="A937" i="2"/>
  <c r="N936" i="2"/>
  <c r="M936" i="2"/>
  <c r="L936" i="2"/>
  <c r="K936" i="2"/>
  <c r="J936" i="2"/>
  <c r="I936" i="2"/>
  <c r="E936" i="2"/>
  <c r="A936" i="2"/>
  <c r="N935" i="2"/>
  <c r="M935" i="2"/>
  <c r="L935" i="2"/>
  <c r="K935" i="2"/>
  <c r="J935" i="2"/>
  <c r="I935" i="2"/>
  <c r="E935" i="2"/>
  <c r="A935" i="2"/>
  <c r="N934" i="2"/>
  <c r="M934" i="2"/>
  <c r="L934" i="2"/>
  <c r="K934" i="2"/>
  <c r="J934" i="2"/>
  <c r="I934" i="2"/>
  <c r="E934" i="2"/>
  <c r="A934" i="2"/>
  <c r="N933" i="2"/>
  <c r="M933" i="2"/>
  <c r="L933" i="2"/>
  <c r="K933" i="2"/>
  <c r="J933" i="2"/>
  <c r="I933" i="2"/>
  <c r="E933" i="2"/>
  <c r="A933" i="2"/>
  <c r="N932" i="2"/>
  <c r="M932" i="2"/>
  <c r="L932" i="2"/>
  <c r="K932" i="2"/>
  <c r="J932" i="2"/>
  <c r="I932" i="2"/>
  <c r="E932" i="2"/>
  <c r="A932" i="2"/>
  <c r="N931" i="2"/>
  <c r="M931" i="2"/>
  <c r="L931" i="2"/>
  <c r="K931" i="2"/>
  <c r="J931" i="2"/>
  <c r="I931" i="2"/>
  <c r="E931" i="2"/>
  <c r="A931" i="2"/>
  <c r="N930" i="2"/>
  <c r="M930" i="2"/>
  <c r="L930" i="2"/>
  <c r="K930" i="2"/>
  <c r="J930" i="2"/>
  <c r="I930" i="2"/>
  <c r="E930" i="2"/>
  <c r="A930" i="2"/>
  <c r="N929" i="2"/>
  <c r="M929" i="2"/>
  <c r="L929" i="2"/>
  <c r="K929" i="2"/>
  <c r="J929" i="2"/>
  <c r="I929" i="2"/>
  <c r="E929" i="2"/>
  <c r="A929" i="2"/>
  <c r="N928" i="2"/>
  <c r="M928" i="2"/>
  <c r="L928" i="2"/>
  <c r="K928" i="2"/>
  <c r="J928" i="2"/>
  <c r="I928" i="2"/>
  <c r="E928" i="2"/>
  <c r="A928" i="2"/>
  <c r="N927" i="2"/>
  <c r="M927" i="2"/>
  <c r="L927" i="2"/>
  <c r="K927" i="2"/>
  <c r="J927" i="2"/>
  <c r="I927" i="2"/>
  <c r="E927" i="2"/>
  <c r="A927" i="2"/>
  <c r="N926" i="2"/>
  <c r="M926" i="2"/>
  <c r="L926" i="2"/>
  <c r="K926" i="2"/>
  <c r="J926" i="2"/>
  <c r="I926" i="2"/>
  <c r="E926" i="2"/>
  <c r="A926" i="2"/>
  <c r="N925" i="2"/>
  <c r="M925" i="2"/>
  <c r="L925" i="2"/>
  <c r="K925" i="2"/>
  <c r="J925" i="2"/>
  <c r="I925" i="2"/>
  <c r="E925" i="2"/>
  <c r="A925" i="2"/>
  <c r="N924" i="2"/>
  <c r="M924" i="2"/>
  <c r="L924" i="2"/>
  <c r="K924" i="2"/>
  <c r="J924" i="2"/>
  <c r="I924" i="2"/>
  <c r="E924" i="2"/>
  <c r="A924" i="2"/>
  <c r="N923" i="2"/>
  <c r="M923" i="2"/>
  <c r="L923" i="2"/>
  <c r="K923" i="2"/>
  <c r="J923" i="2"/>
  <c r="I923" i="2"/>
  <c r="E923" i="2"/>
  <c r="A923" i="2"/>
  <c r="N922" i="2"/>
  <c r="M922" i="2"/>
  <c r="L922" i="2"/>
  <c r="K922" i="2"/>
  <c r="J922" i="2"/>
  <c r="I922" i="2"/>
  <c r="E922" i="2"/>
  <c r="A922" i="2"/>
  <c r="N921" i="2"/>
  <c r="M921" i="2"/>
  <c r="L921" i="2"/>
  <c r="K921" i="2"/>
  <c r="J921" i="2"/>
  <c r="I921" i="2"/>
  <c r="E921" i="2"/>
  <c r="A921" i="2"/>
  <c r="N920" i="2"/>
  <c r="M920" i="2"/>
  <c r="L920" i="2"/>
  <c r="K920" i="2"/>
  <c r="J920" i="2"/>
  <c r="I920" i="2"/>
  <c r="E920" i="2"/>
  <c r="A920" i="2"/>
  <c r="N919" i="2"/>
  <c r="M919" i="2"/>
  <c r="L919" i="2"/>
  <c r="K919" i="2"/>
  <c r="J919" i="2"/>
  <c r="I919" i="2"/>
  <c r="E919" i="2"/>
  <c r="A919" i="2"/>
  <c r="N918" i="2"/>
  <c r="M918" i="2"/>
  <c r="L918" i="2"/>
  <c r="K918" i="2"/>
  <c r="J918" i="2"/>
  <c r="I918" i="2"/>
  <c r="E918" i="2"/>
  <c r="A918" i="2"/>
  <c r="N917" i="2"/>
  <c r="M917" i="2"/>
  <c r="L917" i="2"/>
  <c r="K917" i="2"/>
  <c r="J917" i="2"/>
  <c r="I917" i="2"/>
  <c r="E917" i="2"/>
  <c r="A917" i="2"/>
  <c r="N916" i="2"/>
  <c r="M916" i="2"/>
  <c r="L916" i="2"/>
  <c r="K916" i="2"/>
  <c r="J916" i="2"/>
  <c r="I916" i="2"/>
  <c r="E916" i="2"/>
  <c r="A916" i="2"/>
  <c r="N915" i="2"/>
  <c r="M915" i="2"/>
  <c r="L915" i="2"/>
  <c r="K915" i="2"/>
  <c r="J915" i="2"/>
  <c r="I915" i="2"/>
  <c r="E915" i="2"/>
  <c r="A915" i="2"/>
  <c r="N914" i="2"/>
  <c r="M914" i="2"/>
  <c r="L914" i="2"/>
  <c r="K914" i="2"/>
  <c r="J914" i="2"/>
  <c r="I914" i="2"/>
  <c r="E914" i="2"/>
  <c r="A914" i="2"/>
  <c r="N913" i="2"/>
  <c r="M913" i="2"/>
  <c r="L913" i="2"/>
  <c r="K913" i="2"/>
  <c r="J913" i="2"/>
  <c r="I913" i="2"/>
  <c r="E913" i="2"/>
  <c r="A913" i="2"/>
  <c r="N912" i="2"/>
  <c r="M912" i="2"/>
  <c r="L912" i="2"/>
  <c r="K912" i="2"/>
  <c r="J912" i="2"/>
  <c r="I912" i="2"/>
  <c r="E912" i="2"/>
  <c r="A912" i="2"/>
  <c r="N911" i="2"/>
  <c r="M911" i="2"/>
  <c r="L911" i="2"/>
  <c r="K911" i="2"/>
  <c r="J911" i="2"/>
  <c r="I911" i="2"/>
  <c r="E911" i="2"/>
  <c r="A911" i="2"/>
  <c r="N910" i="2"/>
  <c r="M910" i="2"/>
  <c r="L910" i="2"/>
  <c r="K910" i="2"/>
  <c r="J910" i="2"/>
  <c r="I910" i="2"/>
  <c r="E910" i="2"/>
  <c r="A910" i="2"/>
  <c r="N909" i="2"/>
  <c r="M909" i="2"/>
  <c r="L909" i="2"/>
  <c r="K909" i="2"/>
  <c r="J909" i="2"/>
  <c r="I909" i="2"/>
  <c r="E909" i="2"/>
  <c r="A909" i="2"/>
  <c r="N908" i="2"/>
  <c r="M908" i="2"/>
  <c r="L908" i="2"/>
  <c r="K908" i="2"/>
  <c r="J908" i="2"/>
  <c r="I908" i="2"/>
  <c r="E908" i="2"/>
  <c r="A908" i="2"/>
  <c r="N907" i="2"/>
  <c r="M907" i="2"/>
  <c r="L907" i="2"/>
  <c r="K907" i="2"/>
  <c r="J907" i="2"/>
  <c r="I907" i="2"/>
  <c r="E907" i="2"/>
  <c r="A907" i="2"/>
  <c r="N906" i="2"/>
  <c r="M906" i="2"/>
  <c r="L906" i="2"/>
  <c r="K906" i="2"/>
  <c r="J906" i="2"/>
  <c r="I906" i="2"/>
  <c r="E906" i="2"/>
  <c r="A906" i="2"/>
  <c r="N905" i="2"/>
  <c r="M905" i="2"/>
  <c r="L905" i="2"/>
  <c r="K905" i="2"/>
  <c r="J905" i="2"/>
  <c r="I905" i="2"/>
  <c r="E905" i="2"/>
  <c r="A905" i="2"/>
  <c r="N904" i="2"/>
  <c r="M904" i="2"/>
  <c r="L904" i="2"/>
  <c r="K904" i="2"/>
  <c r="J904" i="2"/>
  <c r="I904" i="2"/>
  <c r="E904" i="2"/>
  <c r="A904" i="2"/>
  <c r="N903" i="2"/>
  <c r="M903" i="2"/>
  <c r="L903" i="2"/>
  <c r="K903" i="2"/>
  <c r="J903" i="2"/>
  <c r="I903" i="2"/>
  <c r="E903" i="2"/>
  <c r="A903" i="2"/>
  <c r="N902" i="2"/>
  <c r="M902" i="2"/>
  <c r="L902" i="2"/>
  <c r="K902" i="2"/>
  <c r="J902" i="2"/>
  <c r="I902" i="2"/>
  <c r="E902" i="2"/>
  <c r="A902" i="2"/>
  <c r="N901" i="2"/>
  <c r="M901" i="2"/>
  <c r="L901" i="2"/>
  <c r="K901" i="2"/>
  <c r="J901" i="2"/>
  <c r="I901" i="2"/>
  <c r="E901" i="2"/>
  <c r="A901" i="2"/>
  <c r="N900" i="2"/>
  <c r="M900" i="2"/>
  <c r="L900" i="2"/>
  <c r="K900" i="2"/>
  <c r="J900" i="2"/>
  <c r="I900" i="2"/>
  <c r="E900" i="2"/>
  <c r="A900" i="2"/>
  <c r="N899" i="2"/>
  <c r="M899" i="2"/>
  <c r="L899" i="2"/>
  <c r="K899" i="2"/>
  <c r="J899" i="2"/>
  <c r="I899" i="2"/>
  <c r="E899" i="2"/>
  <c r="A899" i="2"/>
  <c r="N898" i="2"/>
  <c r="M898" i="2"/>
  <c r="L898" i="2"/>
  <c r="K898" i="2"/>
  <c r="J898" i="2"/>
  <c r="I898" i="2"/>
  <c r="E898" i="2"/>
  <c r="A898" i="2"/>
  <c r="N897" i="2"/>
  <c r="M897" i="2"/>
  <c r="L897" i="2"/>
  <c r="K897" i="2"/>
  <c r="J897" i="2"/>
  <c r="I897" i="2"/>
  <c r="E897" i="2"/>
  <c r="A897" i="2"/>
  <c r="N896" i="2"/>
  <c r="M896" i="2"/>
  <c r="L896" i="2"/>
  <c r="K896" i="2"/>
  <c r="J896" i="2"/>
  <c r="I896" i="2"/>
  <c r="E896" i="2"/>
  <c r="A896" i="2"/>
  <c r="N895" i="2"/>
  <c r="M895" i="2"/>
  <c r="L895" i="2"/>
  <c r="K895" i="2"/>
  <c r="J895" i="2"/>
  <c r="I895" i="2"/>
  <c r="E895" i="2"/>
  <c r="A895" i="2"/>
  <c r="N894" i="2"/>
  <c r="M894" i="2"/>
  <c r="L894" i="2"/>
  <c r="K894" i="2"/>
  <c r="J894" i="2"/>
  <c r="I894" i="2"/>
  <c r="E894" i="2"/>
  <c r="A894" i="2"/>
  <c r="N893" i="2"/>
  <c r="M893" i="2"/>
  <c r="L893" i="2"/>
  <c r="K893" i="2"/>
  <c r="J893" i="2"/>
  <c r="I893" i="2"/>
  <c r="E893" i="2"/>
  <c r="A893" i="2"/>
  <c r="N892" i="2"/>
  <c r="M892" i="2"/>
  <c r="L892" i="2"/>
  <c r="K892" i="2"/>
  <c r="J892" i="2"/>
  <c r="I892" i="2"/>
  <c r="E892" i="2"/>
  <c r="A892" i="2"/>
  <c r="N891" i="2"/>
  <c r="M891" i="2"/>
  <c r="L891" i="2"/>
  <c r="K891" i="2"/>
  <c r="J891" i="2"/>
  <c r="I891" i="2"/>
  <c r="E891" i="2"/>
  <c r="A891" i="2"/>
  <c r="N890" i="2"/>
  <c r="M890" i="2"/>
  <c r="L890" i="2"/>
  <c r="K890" i="2"/>
  <c r="J890" i="2"/>
  <c r="I890" i="2"/>
  <c r="E890" i="2"/>
  <c r="A890" i="2"/>
  <c r="N889" i="2"/>
  <c r="M889" i="2"/>
  <c r="L889" i="2"/>
  <c r="K889" i="2"/>
  <c r="J889" i="2"/>
  <c r="I889" i="2"/>
  <c r="E889" i="2"/>
  <c r="A889" i="2"/>
  <c r="N888" i="2"/>
  <c r="M888" i="2"/>
  <c r="L888" i="2"/>
  <c r="K888" i="2"/>
  <c r="J888" i="2"/>
  <c r="I888" i="2"/>
  <c r="E888" i="2"/>
  <c r="A888" i="2"/>
  <c r="N887" i="2"/>
  <c r="M887" i="2"/>
  <c r="L887" i="2"/>
  <c r="K887" i="2"/>
  <c r="J887" i="2"/>
  <c r="I887" i="2"/>
  <c r="E887" i="2"/>
  <c r="A887" i="2"/>
  <c r="N886" i="2"/>
  <c r="M886" i="2"/>
  <c r="L886" i="2"/>
  <c r="K886" i="2"/>
  <c r="J886" i="2"/>
  <c r="I886" i="2"/>
  <c r="E886" i="2"/>
  <c r="A886" i="2"/>
  <c r="N885" i="2"/>
  <c r="M885" i="2"/>
  <c r="L885" i="2"/>
  <c r="K885" i="2"/>
  <c r="J885" i="2"/>
  <c r="I885" i="2"/>
  <c r="E885" i="2"/>
  <c r="A885" i="2"/>
  <c r="N884" i="2"/>
  <c r="M884" i="2"/>
  <c r="L884" i="2"/>
  <c r="K884" i="2"/>
  <c r="J884" i="2"/>
  <c r="I884" i="2"/>
  <c r="E884" i="2"/>
  <c r="A884" i="2"/>
  <c r="N883" i="2"/>
  <c r="M883" i="2"/>
  <c r="L883" i="2"/>
  <c r="K883" i="2"/>
  <c r="J883" i="2"/>
  <c r="I883" i="2"/>
  <c r="E883" i="2"/>
  <c r="A883" i="2"/>
  <c r="N882" i="2"/>
  <c r="M882" i="2"/>
  <c r="L882" i="2"/>
  <c r="K882" i="2"/>
  <c r="J882" i="2"/>
  <c r="I882" i="2"/>
  <c r="E882" i="2"/>
  <c r="A882" i="2"/>
  <c r="N881" i="2"/>
  <c r="M881" i="2"/>
  <c r="L881" i="2"/>
  <c r="K881" i="2"/>
  <c r="J881" i="2"/>
  <c r="I881" i="2"/>
  <c r="E881" i="2"/>
  <c r="A881" i="2"/>
  <c r="N880" i="2"/>
  <c r="M880" i="2"/>
  <c r="L880" i="2"/>
  <c r="K880" i="2"/>
  <c r="J880" i="2"/>
  <c r="I880" i="2"/>
  <c r="E880" i="2"/>
  <c r="A880" i="2"/>
  <c r="N879" i="2"/>
  <c r="M879" i="2"/>
  <c r="L879" i="2"/>
  <c r="K879" i="2"/>
  <c r="J879" i="2"/>
  <c r="I879" i="2"/>
  <c r="E879" i="2"/>
  <c r="A879" i="2"/>
  <c r="N878" i="2"/>
  <c r="M878" i="2"/>
  <c r="L878" i="2"/>
  <c r="K878" i="2"/>
  <c r="J878" i="2"/>
  <c r="I878" i="2"/>
  <c r="E878" i="2"/>
  <c r="A878" i="2"/>
  <c r="N877" i="2"/>
  <c r="M877" i="2"/>
  <c r="L877" i="2"/>
  <c r="K877" i="2"/>
  <c r="J877" i="2"/>
  <c r="I877" i="2"/>
  <c r="E877" i="2"/>
  <c r="A877" i="2"/>
  <c r="N876" i="2"/>
  <c r="M876" i="2"/>
  <c r="L876" i="2"/>
  <c r="K876" i="2"/>
  <c r="J876" i="2"/>
  <c r="I876" i="2"/>
  <c r="E876" i="2"/>
  <c r="A876" i="2"/>
  <c r="N875" i="2"/>
  <c r="M875" i="2"/>
  <c r="L875" i="2"/>
  <c r="K875" i="2"/>
  <c r="J875" i="2"/>
  <c r="I875" i="2"/>
  <c r="E875" i="2"/>
  <c r="A875" i="2"/>
  <c r="N874" i="2"/>
  <c r="M874" i="2"/>
  <c r="L874" i="2"/>
  <c r="K874" i="2"/>
  <c r="J874" i="2"/>
  <c r="I874" i="2"/>
  <c r="E874" i="2"/>
  <c r="A874" i="2"/>
  <c r="N873" i="2"/>
  <c r="M873" i="2"/>
  <c r="L873" i="2"/>
  <c r="K873" i="2"/>
  <c r="J873" i="2"/>
  <c r="I873" i="2"/>
  <c r="E873" i="2"/>
  <c r="A873" i="2"/>
  <c r="N872" i="2"/>
  <c r="M872" i="2"/>
  <c r="L872" i="2"/>
  <c r="K872" i="2"/>
  <c r="J872" i="2"/>
  <c r="I872" i="2"/>
  <c r="E872" i="2"/>
  <c r="A872" i="2"/>
  <c r="N871" i="2"/>
  <c r="M871" i="2"/>
  <c r="L871" i="2"/>
  <c r="K871" i="2"/>
  <c r="J871" i="2"/>
  <c r="I871" i="2"/>
  <c r="E871" i="2"/>
  <c r="A871" i="2"/>
  <c r="N870" i="2"/>
  <c r="M870" i="2"/>
  <c r="L870" i="2"/>
  <c r="K870" i="2"/>
  <c r="J870" i="2"/>
  <c r="I870" i="2"/>
  <c r="E870" i="2"/>
  <c r="A870" i="2"/>
  <c r="N869" i="2"/>
  <c r="M869" i="2"/>
  <c r="L869" i="2"/>
  <c r="K869" i="2"/>
  <c r="J869" i="2"/>
  <c r="I869" i="2"/>
  <c r="E869" i="2"/>
  <c r="A869" i="2"/>
  <c r="N868" i="2"/>
  <c r="M868" i="2"/>
  <c r="L868" i="2"/>
  <c r="K868" i="2"/>
  <c r="J868" i="2"/>
  <c r="I868" i="2"/>
  <c r="E868" i="2"/>
  <c r="A868" i="2"/>
  <c r="N867" i="2"/>
  <c r="M867" i="2"/>
  <c r="L867" i="2"/>
  <c r="K867" i="2"/>
  <c r="J867" i="2"/>
  <c r="I867" i="2"/>
  <c r="E867" i="2"/>
  <c r="A867" i="2"/>
  <c r="N866" i="2"/>
  <c r="M866" i="2"/>
  <c r="L866" i="2"/>
  <c r="K866" i="2"/>
  <c r="J866" i="2"/>
  <c r="I866" i="2"/>
  <c r="E866" i="2"/>
  <c r="A866" i="2"/>
  <c r="N865" i="2"/>
  <c r="M865" i="2"/>
  <c r="L865" i="2"/>
  <c r="K865" i="2"/>
  <c r="J865" i="2"/>
  <c r="I865" i="2"/>
  <c r="E865" i="2"/>
  <c r="A865" i="2"/>
  <c r="N864" i="2"/>
  <c r="M864" i="2"/>
  <c r="L864" i="2"/>
  <c r="K864" i="2"/>
  <c r="J864" i="2"/>
  <c r="I864" i="2"/>
  <c r="E864" i="2"/>
  <c r="A864" i="2"/>
  <c r="N863" i="2"/>
  <c r="M863" i="2"/>
  <c r="L863" i="2"/>
  <c r="K863" i="2"/>
  <c r="J863" i="2"/>
  <c r="I863" i="2"/>
  <c r="E863" i="2"/>
  <c r="A863" i="2"/>
  <c r="N862" i="2"/>
  <c r="M862" i="2"/>
  <c r="L862" i="2"/>
  <c r="K862" i="2"/>
  <c r="J862" i="2"/>
  <c r="I862" i="2"/>
  <c r="E862" i="2"/>
  <c r="A862" i="2"/>
  <c r="N861" i="2"/>
  <c r="M861" i="2"/>
  <c r="L861" i="2"/>
  <c r="K861" i="2"/>
  <c r="J861" i="2"/>
  <c r="I861" i="2"/>
  <c r="E861" i="2"/>
  <c r="A861" i="2"/>
  <c r="N860" i="2"/>
  <c r="M860" i="2"/>
  <c r="L860" i="2"/>
  <c r="K860" i="2"/>
  <c r="J860" i="2"/>
  <c r="I860" i="2"/>
  <c r="E860" i="2"/>
  <c r="A860" i="2"/>
  <c r="N859" i="2"/>
  <c r="M859" i="2"/>
  <c r="L859" i="2"/>
  <c r="K859" i="2"/>
  <c r="J859" i="2"/>
  <c r="I859" i="2"/>
  <c r="E859" i="2"/>
  <c r="A859" i="2"/>
  <c r="N858" i="2"/>
  <c r="M858" i="2"/>
  <c r="L858" i="2"/>
  <c r="K858" i="2"/>
  <c r="J858" i="2"/>
  <c r="I858" i="2"/>
  <c r="E858" i="2"/>
  <c r="A858" i="2"/>
  <c r="N857" i="2"/>
  <c r="M857" i="2"/>
  <c r="L857" i="2"/>
  <c r="K857" i="2"/>
  <c r="J857" i="2"/>
  <c r="I857" i="2"/>
  <c r="E857" i="2"/>
  <c r="A857" i="2"/>
  <c r="N856" i="2"/>
  <c r="M856" i="2"/>
  <c r="L856" i="2"/>
  <c r="K856" i="2"/>
  <c r="J856" i="2"/>
  <c r="I856" i="2"/>
  <c r="E856" i="2"/>
  <c r="A856" i="2"/>
  <c r="N855" i="2"/>
  <c r="M855" i="2"/>
  <c r="L855" i="2"/>
  <c r="K855" i="2"/>
  <c r="J855" i="2"/>
  <c r="I855" i="2"/>
  <c r="E855" i="2"/>
  <c r="A855" i="2"/>
  <c r="N854" i="2"/>
  <c r="M854" i="2"/>
  <c r="L854" i="2"/>
  <c r="K854" i="2"/>
  <c r="J854" i="2"/>
  <c r="I854" i="2"/>
  <c r="E854" i="2"/>
  <c r="A854" i="2"/>
  <c r="N853" i="2"/>
  <c r="M853" i="2"/>
  <c r="L853" i="2"/>
  <c r="K853" i="2"/>
  <c r="J853" i="2"/>
  <c r="I853" i="2"/>
  <c r="E853" i="2"/>
  <c r="A853" i="2"/>
  <c r="N852" i="2"/>
  <c r="M852" i="2"/>
  <c r="L852" i="2"/>
  <c r="K852" i="2"/>
  <c r="J852" i="2"/>
  <c r="I852" i="2"/>
  <c r="E852" i="2"/>
  <c r="A852" i="2"/>
  <c r="N851" i="2"/>
  <c r="M851" i="2"/>
  <c r="L851" i="2"/>
  <c r="K851" i="2"/>
  <c r="J851" i="2"/>
  <c r="I851" i="2"/>
  <c r="E851" i="2"/>
  <c r="A851" i="2"/>
  <c r="N850" i="2"/>
  <c r="M850" i="2"/>
  <c r="L850" i="2"/>
  <c r="K850" i="2"/>
  <c r="J850" i="2"/>
  <c r="I850" i="2"/>
  <c r="E850" i="2"/>
  <c r="A850" i="2"/>
  <c r="N849" i="2"/>
  <c r="M849" i="2"/>
  <c r="L849" i="2"/>
  <c r="K849" i="2"/>
  <c r="J849" i="2"/>
  <c r="I849" i="2"/>
  <c r="E849" i="2"/>
  <c r="A849" i="2"/>
  <c r="N848" i="2"/>
  <c r="M848" i="2"/>
  <c r="L848" i="2"/>
  <c r="K848" i="2"/>
  <c r="J848" i="2"/>
  <c r="I848" i="2"/>
  <c r="E848" i="2"/>
  <c r="A848" i="2"/>
  <c r="N847" i="2"/>
  <c r="M847" i="2"/>
  <c r="L847" i="2"/>
  <c r="K847" i="2"/>
  <c r="J847" i="2"/>
  <c r="I847" i="2"/>
  <c r="E847" i="2"/>
  <c r="A847" i="2"/>
  <c r="N846" i="2"/>
  <c r="M846" i="2"/>
  <c r="L846" i="2"/>
  <c r="K846" i="2"/>
  <c r="J846" i="2"/>
  <c r="I846" i="2"/>
  <c r="E846" i="2"/>
  <c r="A846" i="2"/>
  <c r="N845" i="2"/>
  <c r="M845" i="2"/>
  <c r="L845" i="2"/>
  <c r="K845" i="2"/>
  <c r="J845" i="2"/>
  <c r="I845" i="2"/>
  <c r="E845" i="2"/>
  <c r="A845" i="2"/>
  <c r="N844" i="2"/>
  <c r="M844" i="2"/>
  <c r="L844" i="2"/>
  <c r="K844" i="2"/>
  <c r="J844" i="2"/>
  <c r="I844" i="2"/>
  <c r="E844" i="2"/>
  <c r="A844" i="2"/>
  <c r="N843" i="2"/>
  <c r="M843" i="2"/>
  <c r="L843" i="2"/>
  <c r="K843" i="2"/>
  <c r="J843" i="2"/>
  <c r="I843" i="2"/>
  <c r="E843" i="2"/>
  <c r="A843" i="2"/>
  <c r="N842" i="2"/>
  <c r="M842" i="2"/>
  <c r="L842" i="2"/>
  <c r="K842" i="2"/>
  <c r="J842" i="2"/>
  <c r="I842" i="2"/>
  <c r="E842" i="2"/>
  <c r="A842" i="2"/>
  <c r="N841" i="2"/>
  <c r="M841" i="2"/>
  <c r="L841" i="2"/>
  <c r="K841" i="2"/>
  <c r="J841" i="2"/>
  <c r="I841" i="2"/>
  <c r="E841" i="2"/>
  <c r="A841" i="2"/>
  <c r="N840" i="2"/>
  <c r="M840" i="2"/>
  <c r="L840" i="2"/>
  <c r="K840" i="2"/>
  <c r="J840" i="2"/>
  <c r="I840" i="2"/>
  <c r="E840" i="2"/>
  <c r="A840" i="2"/>
  <c r="N839" i="2"/>
  <c r="M839" i="2"/>
  <c r="L839" i="2"/>
  <c r="K839" i="2"/>
  <c r="J839" i="2"/>
  <c r="I839" i="2"/>
  <c r="E839" i="2"/>
  <c r="A839" i="2"/>
  <c r="N838" i="2"/>
  <c r="M838" i="2"/>
  <c r="L838" i="2"/>
  <c r="K838" i="2"/>
  <c r="J838" i="2"/>
  <c r="I838" i="2"/>
  <c r="E838" i="2"/>
  <c r="A838" i="2"/>
  <c r="N837" i="2"/>
  <c r="M837" i="2"/>
  <c r="L837" i="2"/>
  <c r="K837" i="2"/>
  <c r="J837" i="2"/>
  <c r="I837" i="2"/>
  <c r="E837" i="2"/>
  <c r="A837" i="2"/>
  <c r="N836" i="2"/>
  <c r="M836" i="2"/>
  <c r="L836" i="2"/>
  <c r="K836" i="2"/>
  <c r="J836" i="2"/>
  <c r="I836" i="2"/>
  <c r="E836" i="2"/>
  <c r="A836" i="2"/>
  <c r="N835" i="2"/>
  <c r="M835" i="2"/>
  <c r="L835" i="2"/>
  <c r="K835" i="2"/>
  <c r="J835" i="2"/>
  <c r="I835" i="2"/>
  <c r="E835" i="2"/>
  <c r="A835" i="2"/>
  <c r="N834" i="2"/>
  <c r="M834" i="2"/>
  <c r="L834" i="2"/>
  <c r="K834" i="2"/>
  <c r="J834" i="2"/>
  <c r="I834" i="2"/>
  <c r="E834" i="2"/>
  <c r="A834" i="2"/>
  <c r="N833" i="2"/>
  <c r="M833" i="2"/>
  <c r="L833" i="2"/>
  <c r="K833" i="2"/>
  <c r="J833" i="2"/>
  <c r="I833" i="2"/>
  <c r="E833" i="2"/>
  <c r="A833" i="2"/>
  <c r="N832" i="2"/>
  <c r="M832" i="2"/>
  <c r="L832" i="2"/>
  <c r="K832" i="2"/>
  <c r="J832" i="2"/>
  <c r="I832" i="2"/>
  <c r="E832" i="2"/>
  <c r="A832" i="2"/>
  <c r="N831" i="2"/>
  <c r="M831" i="2"/>
  <c r="L831" i="2"/>
  <c r="K831" i="2"/>
  <c r="J831" i="2"/>
  <c r="I831" i="2"/>
  <c r="E831" i="2"/>
  <c r="A831" i="2"/>
  <c r="N830" i="2"/>
  <c r="M830" i="2"/>
  <c r="L830" i="2"/>
  <c r="K830" i="2"/>
  <c r="J830" i="2"/>
  <c r="I830" i="2"/>
  <c r="E830" i="2"/>
  <c r="A830" i="2"/>
  <c r="N829" i="2"/>
  <c r="M829" i="2"/>
  <c r="L829" i="2"/>
  <c r="K829" i="2"/>
  <c r="J829" i="2"/>
  <c r="I829" i="2"/>
  <c r="E829" i="2"/>
  <c r="A829" i="2"/>
  <c r="N828" i="2"/>
  <c r="M828" i="2"/>
  <c r="L828" i="2"/>
  <c r="K828" i="2"/>
  <c r="J828" i="2"/>
  <c r="I828" i="2"/>
  <c r="E828" i="2"/>
  <c r="A828" i="2"/>
  <c r="N827" i="2"/>
  <c r="M827" i="2"/>
  <c r="L827" i="2"/>
  <c r="K827" i="2"/>
  <c r="J827" i="2"/>
  <c r="I827" i="2"/>
  <c r="E827" i="2"/>
  <c r="A827" i="2"/>
  <c r="N826" i="2"/>
  <c r="M826" i="2"/>
  <c r="L826" i="2"/>
  <c r="K826" i="2"/>
  <c r="J826" i="2"/>
  <c r="I826" i="2"/>
  <c r="E826" i="2"/>
  <c r="A826" i="2"/>
  <c r="N825" i="2"/>
  <c r="M825" i="2"/>
  <c r="L825" i="2"/>
  <c r="K825" i="2"/>
  <c r="J825" i="2"/>
  <c r="I825" i="2"/>
  <c r="E825" i="2"/>
  <c r="A825" i="2"/>
  <c r="N824" i="2"/>
  <c r="M824" i="2"/>
  <c r="L824" i="2"/>
  <c r="K824" i="2"/>
  <c r="J824" i="2"/>
  <c r="I824" i="2"/>
  <c r="E824" i="2"/>
  <c r="A824" i="2"/>
  <c r="N823" i="2"/>
  <c r="M823" i="2"/>
  <c r="L823" i="2"/>
  <c r="K823" i="2"/>
  <c r="J823" i="2"/>
  <c r="I823" i="2"/>
  <c r="E823" i="2"/>
  <c r="A823" i="2"/>
  <c r="N822" i="2"/>
  <c r="M822" i="2"/>
  <c r="L822" i="2"/>
  <c r="K822" i="2"/>
  <c r="J822" i="2"/>
  <c r="I822" i="2"/>
  <c r="E822" i="2"/>
  <c r="A822" i="2"/>
  <c r="N821" i="2"/>
  <c r="M821" i="2"/>
  <c r="L821" i="2"/>
  <c r="K821" i="2"/>
  <c r="J821" i="2"/>
  <c r="I821" i="2"/>
  <c r="E821" i="2"/>
  <c r="A821" i="2"/>
  <c r="N820" i="2"/>
  <c r="M820" i="2"/>
  <c r="L820" i="2"/>
  <c r="K820" i="2"/>
  <c r="J820" i="2"/>
  <c r="I820" i="2"/>
  <c r="E820" i="2"/>
  <c r="A820" i="2"/>
  <c r="N819" i="2"/>
  <c r="M819" i="2"/>
  <c r="L819" i="2"/>
  <c r="K819" i="2"/>
  <c r="J819" i="2"/>
  <c r="I819" i="2"/>
  <c r="E819" i="2"/>
  <c r="A819" i="2"/>
  <c r="N818" i="2"/>
  <c r="M818" i="2"/>
  <c r="L818" i="2"/>
  <c r="K818" i="2"/>
  <c r="J818" i="2"/>
  <c r="I818" i="2"/>
  <c r="E818" i="2"/>
  <c r="A818" i="2"/>
  <c r="N817" i="2"/>
  <c r="M817" i="2"/>
  <c r="L817" i="2"/>
  <c r="K817" i="2"/>
  <c r="J817" i="2"/>
  <c r="I817" i="2"/>
  <c r="E817" i="2"/>
  <c r="A817" i="2"/>
  <c r="N816" i="2"/>
  <c r="M816" i="2"/>
  <c r="L816" i="2"/>
  <c r="K816" i="2"/>
  <c r="J816" i="2"/>
  <c r="I816" i="2"/>
  <c r="E816" i="2"/>
  <c r="A816" i="2"/>
  <c r="N815" i="2"/>
  <c r="M815" i="2"/>
  <c r="L815" i="2"/>
  <c r="K815" i="2"/>
  <c r="J815" i="2"/>
  <c r="I815" i="2"/>
  <c r="E815" i="2"/>
  <c r="A815" i="2"/>
  <c r="N814" i="2"/>
  <c r="M814" i="2"/>
  <c r="L814" i="2"/>
  <c r="K814" i="2"/>
  <c r="J814" i="2"/>
  <c r="I814" i="2"/>
  <c r="E814" i="2"/>
  <c r="A814" i="2"/>
  <c r="N813" i="2"/>
  <c r="M813" i="2"/>
  <c r="L813" i="2"/>
  <c r="K813" i="2"/>
  <c r="J813" i="2"/>
  <c r="I813" i="2"/>
  <c r="E813" i="2"/>
  <c r="A813" i="2"/>
  <c r="N812" i="2"/>
  <c r="M812" i="2"/>
  <c r="L812" i="2"/>
  <c r="K812" i="2"/>
  <c r="J812" i="2"/>
  <c r="I812" i="2"/>
  <c r="E812" i="2"/>
  <c r="A812" i="2"/>
  <c r="N811" i="2"/>
  <c r="M811" i="2"/>
  <c r="L811" i="2"/>
  <c r="K811" i="2"/>
  <c r="J811" i="2"/>
  <c r="I811" i="2"/>
  <c r="E811" i="2"/>
  <c r="A811" i="2"/>
  <c r="N810" i="2"/>
  <c r="M810" i="2"/>
  <c r="L810" i="2"/>
  <c r="K810" i="2"/>
  <c r="J810" i="2"/>
  <c r="I810" i="2"/>
  <c r="E810" i="2"/>
  <c r="A810" i="2"/>
  <c r="N809" i="2"/>
  <c r="M809" i="2"/>
  <c r="L809" i="2"/>
  <c r="K809" i="2"/>
  <c r="J809" i="2"/>
  <c r="I809" i="2"/>
  <c r="E809" i="2"/>
  <c r="A809" i="2"/>
  <c r="N808" i="2"/>
  <c r="M808" i="2"/>
  <c r="L808" i="2"/>
  <c r="K808" i="2"/>
  <c r="J808" i="2"/>
  <c r="I808" i="2"/>
  <c r="E808" i="2"/>
  <c r="A808" i="2"/>
  <c r="N807" i="2"/>
  <c r="M807" i="2"/>
  <c r="L807" i="2"/>
  <c r="K807" i="2"/>
  <c r="J807" i="2"/>
  <c r="I807" i="2"/>
  <c r="E807" i="2"/>
  <c r="A807" i="2"/>
  <c r="N806" i="2"/>
  <c r="M806" i="2"/>
  <c r="L806" i="2"/>
  <c r="K806" i="2"/>
  <c r="J806" i="2"/>
  <c r="I806" i="2"/>
  <c r="E806" i="2"/>
  <c r="A806" i="2"/>
  <c r="N805" i="2"/>
  <c r="M805" i="2"/>
  <c r="L805" i="2"/>
  <c r="K805" i="2"/>
  <c r="J805" i="2"/>
  <c r="I805" i="2"/>
  <c r="E805" i="2"/>
  <c r="A805" i="2"/>
  <c r="N804" i="2"/>
  <c r="M804" i="2"/>
  <c r="L804" i="2"/>
  <c r="K804" i="2"/>
  <c r="J804" i="2"/>
  <c r="I804" i="2"/>
  <c r="E804" i="2"/>
  <c r="A804" i="2"/>
  <c r="N803" i="2"/>
  <c r="M803" i="2"/>
  <c r="L803" i="2"/>
  <c r="K803" i="2"/>
  <c r="J803" i="2"/>
  <c r="I803" i="2"/>
  <c r="E803" i="2"/>
  <c r="A803" i="2"/>
  <c r="N802" i="2"/>
  <c r="M802" i="2"/>
  <c r="L802" i="2"/>
  <c r="K802" i="2"/>
  <c r="J802" i="2"/>
  <c r="I802" i="2"/>
  <c r="E802" i="2"/>
  <c r="A802" i="2"/>
  <c r="N801" i="2"/>
  <c r="M801" i="2"/>
  <c r="L801" i="2"/>
  <c r="K801" i="2"/>
  <c r="J801" i="2"/>
  <c r="I801" i="2"/>
  <c r="E801" i="2"/>
  <c r="A801" i="2"/>
  <c r="N800" i="2"/>
  <c r="M800" i="2"/>
  <c r="L800" i="2"/>
  <c r="K800" i="2"/>
  <c r="J800" i="2"/>
  <c r="I800" i="2"/>
  <c r="E800" i="2"/>
  <c r="A800" i="2"/>
  <c r="N799" i="2"/>
  <c r="M799" i="2"/>
  <c r="L799" i="2"/>
  <c r="K799" i="2"/>
  <c r="J799" i="2"/>
  <c r="I799" i="2"/>
  <c r="E799" i="2"/>
  <c r="A799" i="2"/>
  <c r="N798" i="2"/>
  <c r="M798" i="2"/>
  <c r="L798" i="2"/>
  <c r="K798" i="2"/>
  <c r="J798" i="2"/>
  <c r="I798" i="2"/>
  <c r="E798" i="2"/>
  <c r="A798" i="2"/>
  <c r="N797" i="2"/>
  <c r="M797" i="2"/>
  <c r="L797" i="2"/>
  <c r="K797" i="2"/>
  <c r="J797" i="2"/>
  <c r="I797" i="2"/>
  <c r="E797" i="2"/>
  <c r="A797" i="2"/>
  <c r="N796" i="2"/>
  <c r="M796" i="2"/>
  <c r="L796" i="2"/>
  <c r="K796" i="2"/>
  <c r="J796" i="2"/>
  <c r="I796" i="2"/>
  <c r="E796" i="2"/>
  <c r="A796" i="2"/>
  <c r="N795" i="2"/>
  <c r="M795" i="2"/>
  <c r="L795" i="2"/>
  <c r="K795" i="2"/>
  <c r="J795" i="2"/>
  <c r="I795" i="2"/>
  <c r="E795" i="2"/>
  <c r="A795" i="2"/>
  <c r="N794" i="2"/>
  <c r="M794" i="2"/>
  <c r="L794" i="2"/>
  <c r="K794" i="2"/>
  <c r="J794" i="2"/>
  <c r="I794" i="2"/>
  <c r="E794" i="2"/>
  <c r="A794" i="2"/>
  <c r="N793" i="2"/>
  <c r="M793" i="2"/>
  <c r="L793" i="2"/>
  <c r="K793" i="2"/>
  <c r="J793" i="2"/>
  <c r="I793" i="2"/>
  <c r="E793" i="2"/>
  <c r="A793" i="2"/>
  <c r="N792" i="2"/>
  <c r="M792" i="2"/>
  <c r="L792" i="2"/>
  <c r="K792" i="2"/>
  <c r="J792" i="2"/>
  <c r="I792" i="2"/>
  <c r="E792" i="2"/>
  <c r="A792" i="2"/>
  <c r="N791" i="2"/>
  <c r="M791" i="2"/>
  <c r="L791" i="2"/>
  <c r="K791" i="2"/>
  <c r="J791" i="2"/>
  <c r="I791" i="2"/>
  <c r="E791" i="2"/>
  <c r="A791" i="2"/>
  <c r="N790" i="2"/>
  <c r="M790" i="2"/>
  <c r="L790" i="2"/>
  <c r="K790" i="2"/>
  <c r="J790" i="2"/>
  <c r="I790" i="2"/>
  <c r="E790" i="2"/>
  <c r="A790" i="2"/>
  <c r="N789" i="2"/>
  <c r="M789" i="2"/>
  <c r="L789" i="2"/>
  <c r="K789" i="2"/>
  <c r="J789" i="2"/>
  <c r="I789" i="2"/>
  <c r="E789" i="2"/>
  <c r="A789" i="2"/>
  <c r="N788" i="2"/>
  <c r="M788" i="2"/>
  <c r="L788" i="2"/>
  <c r="K788" i="2"/>
  <c r="J788" i="2"/>
  <c r="I788" i="2"/>
  <c r="E788" i="2"/>
  <c r="A788" i="2"/>
  <c r="N787" i="2"/>
  <c r="M787" i="2"/>
  <c r="L787" i="2"/>
  <c r="K787" i="2"/>
  <c r="J787" i="2"/>
  <c r="I787" i="2"/>
  <c r="E787" i="2"/>
  <c r="A787" i="2"/>
  <c r="N786" i="2"/>
  <c r="M786" i="2"/>
  <c r="L786" i="2"/>
  <c r="K786" i="2"/>
  <c r="J786" i="2"/>
  <c r="I786" i="2"/>
  <c r="E786" i="2"/>
  <c r="A786" i="2"/>
  <c r="N785" i="2"/>
  <c r="M785" i="2"/>
  <c r="L785" i="2"/>
  <c r="K785" i="2"/>
  <c r="J785" i="2"/>
  <c r="I785" i="2"/>
  <c r="E785" i="2"/>
  <c r="A785" i="2"/>
  <c r="N784" i="2"/>
  <c r="M784" i="2"/>
  <c r="L784" i="2"/>
  <c r="K784" i="2"/>
  <c r="J784" i="2"/>
  <c r="I784" i="2"/>
  <c r="E784" i="2"/>
  <c r="A784" i="2"/>
  <c r="N783" i="2"/>
  <c r="M783" i="2"/>
  <c r="L783" i="2"/>
  <c r="K783" i="2"/>
  <c r="J783" i="2"/>
  <c r="I783" i="2"/>
  <c r="E783" i="2"/>
  <c r="A783" i="2"/>
  <c r="N782" i="2"/>
  <c r="M782" i="2"/>
  <c r="L782" i="2"/>
  <c r="K782" i="2"/>
  <c r="J782" i="2"/>
  <c r="I782" i="2"/>
  <c r="E782" i="2"/>
  <c r="A782" i="2"/>
  <c r="N781" i="2"/>
  <c r="M781" i="2"/>
  <c r="L781" i="2"/>
  <c r="K781" i="2"/>
  <c r="J781" i="2"/>
  <c r="I781" i="2"/>
  <c r="E781" i="2"/>
  <c r="A781" i="2"/>
  <c r="N780" i="2"/>
  <c r="M780" i="2"/>
  <c r="L780" i="2"/>
  <c r="K780" i="2"/>
  <c r="J780" i="2"/>
  <c r="I780" i="2"/>
  <c r="E780" i="2"/>
  <c r="A780" i="2"/>
  <c r="N779" i="2"/>
  <c r="M779" i="2"/>
  <c r="L779" i="2"/>
  <c r="K779" i="2"/>
  <c r="J779" i="2"/>
  <c r="I779" i="2"/>
  <c r="E779" i="2"/>
  <c r="A779" i="2"/>
  <c r="N778" i="2"/>
  <c r="M778" i="2"/>
  <c r="L778" i="2"/>
  <c r="K778" i="2"/>
  <c r="J778" i="2"/>
  <c r="I778" i="2"/>
  <c r="E778" i="2"/>
  <c r="A778" i="2"/>
  <c r="N777" i="2"/>
  <c r="M777" i="2"/>
  <c r="L777" i="2"/>
  <c r="K777" i="2"/>
  <c r="J777" i="2"/>
  <c r="I777" i="2"/>
  <c r="E777" i="2"/>
  <c r="A777" i="2"/>
  <c r="N776" i="2"/>
  <c r="M776" i="2"/>
  <c r="L776" i="2"/>
  <c r="K776" i="2"/>
  <c r="J776" i="2"/>
  <c r="I776" i="2"/>
  <c r="E776" i="2"/>
  <c r="A776" i="2"/>
  <c r="N775" i="2"/>
  <c r="M775" i="2"/>
  <c r="L775" i="2"/>
  <c r="K775" i="2"/>
  <c r="J775" i="2"/>
  <c r="I775" i="2"/>
  <c r="E775" i="2"/>
  <c r="A775" i="2"/>
  <c r="N774" i="2"/>
  <c r="M774" i="2"/>
  <c r="L774" i="2"/>
  <c r="K774" i="2"/>
  <c r="J774" i="2"/>
  <c r="I774" i="2"/>
  <c r="E774" i="2"/>
  <c r="A774" i="2"/>
  <c r="N773" i="2"/>
  <c r="M773" i="2"/>
  <c r="L773" i="2"/>
  <c r="K773" i="2"/>
  <c r="J773" i="2"/>
  <c r="I773" i="2"/>
  <c r="E773" i="2"/>
  <c r="A773" i="2"/>
  <c r="N772" i="2"/>
  <c r="M772" i="2"/>
  <c r="L772" i="2"/>
  <c r="K772" i="2"/>
  <c r="J772" i="2"/>
  <c r="I772" i="2"/>
  <c r="E772" i="2"/>
  <c r="A772" i="2"/>
  <c r="N771" i="2"/>
  <c r="M771" i="2"/>
  <c r="L771" i="2"/>
  <c r="K771" i="2"/>
  <c r="J771" i="2"/>
  <c r="I771" i="2"/>
  <c r="E771" i="2"/>
  <c r="A771" i="2"/>
  <c r="N770" i="2"/>
  <c r="M770" i="2"/>
  <c r="L770" i="2"/>
  <c r="K770" i="2"/>
  <c r="J770" i="2"/>
  <c r="I770" i="2"/>
  <c r="E770" i="2"/>
  <c r="A770" i="2"/>
  <c r="N769" i="2"/>
  <c r="M769" i="2"/>
  <c r="L769" i="2"/>
  <c r="K769" i="2"/>
  <c r="J769" i="2"/>
  <c r="I769" i="2"/>
  <c r="E769" i="2"/>
  <c r="A769" i="2"/>
  <c r="N768" i="2"/>
  <c r="M768" i="2"/>
  <c r="L768" i="2"/>
  <c r="K768" i="2"/>
  <c r="J768" i="2"/>
  <c r="I768" i="2"/>
  <c r="E768" i="2"/>
  <c r="A768" i="2"/>
  <c r="N767" i="2"/>
  <c r="M767" i="2"/>
  <c r="L767" i="2"/>
  <c r="K767" i="2"/>
  <c r="J767" i="2"/>
  <c r="I767" i="2"/>
  <c r="E767" i="2"/>
  <c r="A767" i="2"/>
  <c r="N766" i="2"/>
  <c r="M766" i="2"/>
  <c r="L766" i="2"/>
  <c r="K766" i="2"/>
  <c r="J766" i="2"/>
  <c r="I766" i="2"/>
  <c r="E766" i="2"/>
  <c r="A766" i="2"/>
  <c r="N765" i="2"/>
  <c r="M765" i="2"/>
  <c r="L765" i="2"/>
  <c r="K765" i="2"/>
  <c r="J765" i="2"/>
  <c r="I765" i="2"/>
  <c r="E765" i="2"/>
  <c r="A765" i="2"/>
  <c r="N764" i="2"/>
  <c r="M764" i="2"/>
  <c r="L764" i="2"/>
  <c r="K764" i="2"/>
  <c r="J764" i="2"/>
  <c r="I764" i="2"/>
  <c r="E764" i="2"/>
  <c r="A764" i="2"/>
  <c r="N763" i="2"/>
  <c r="M763" i="2"/>
  <c r="L763" i="2"/>
  <c r="K763" i="2"/>
  <c r="J763" i="2"/>
  <c r="I763" i="2"/>
  <c r="E763" i="2"/>
  <c r="A763" i="2"/>
  <c r="N762" i="2"/>
  <c r="M762" i="2"/>
  <c r="L762" i="2"/>
  <c r="K762" i="2"/>
  <c r="J762" i="2"/>
  <c r="I762" i="2"/>
  <c r="E762" i="2"/>
  <c r="A762" i="2"/>
  <c r="N761" i="2"/>
  <c r="M761" i="2"/>
  <c r="L761" i="2"/>
  <c r="K761" i="2"/>
  <c r="J761" i="2"/>
  <c r="I761" i="2"/>
  <c r="E761" i="2"/>
  <c r="A761" i="2"/>
  <c r="N760" i="2"/>
  <c r="M760" i="2"/>
  <c r="L760" i="2"/>
  <c r="K760" i="2"/>
  <c r="J760" i="2"/>
  <c r="I760" i="2"/>
  <c r="E760" i="2"/>
  <c r="A760" i="2"/>
  <c r="N759" i="2"/>
  <c r="M759" i="2"/>
  <c r="L759" i="2"/>
  <c r="K759" i="2"/>
  <c r="J759" i="2"/>
  <c r="I759" i="2"/>
  <c r="E759" i="2"/>
  <c r="A759" i="2"/>
  <c r="N758" i="2"/>
  <c r="M758" i="2"/>
  <c r="L758" i="2"/>
  <c r="K758" i="2"/>
  <c r="J758" i="2"/>
  <c r="I758" i="2"/>
  <c r="E758" i="2"/>
  <c r="A758" i="2"/>
  <c r="N757" i="2"/>
  <c r="M757" i="2"/>
  <c r="L757" i="2"/>
  <c r="K757" i="2"/>
  <c r="J757" i="2"/>
  <c r="I757" i="2"/>
  <c r="E757" i="2"/>
  <c r="A757" i="2"/>
  <c r="N756" i="2"/>
  <c r="M756" i="2"/>
  <c r="L756" i="2"/>
  <c r="K756" i="2"/>
  <c r="J756" i="2"/>
  <c r="I756" i="2"/>
  <c r="E756" i="2"/>
  <c r="A756" i="2"/>
  <c r="N755" i="2"/>
  <c r="M755" i="2"/>
  <c r="L755" i="2"/>
  <c r="K755" i="2"/>
  <c r="J755" i="2"/>
  <c r="I755" i="2"/>
  <c r="E755" i="2"/>
  <c r="A755" i="2"/>
  <c r="N754" i="2"/>
  <c r="M754" i="2"/>
  <c r="L754" i="2"/>
  <c r="K754" i="2"/>
  <c r="J754" i="2"/>
  <c r="I754" i="2"/>
  <c r="E754" i="2"/>
  <c r="A754" i="2"/>
  <c r="N753" i="2"/>
  <c r="M753" i="2"/>
  <c r="L753" i="2"/>
  <c r="K753" i="2"/>
  <c r="J753" i="2"/>
  <c r="I753" i="2"/>
  <c r="E753" i="2"/>
  <c r="A753" i="2"/>
  <c r="N752" i="2"/>
  <c r="M752" i="2"/>
  <c r="L752" i="2"/>
  <c r="K752" i="2"/>
  <c r="J752" i="2"/>
  <c r="I752" i="2"/>
  <c r="E752" i="2"/>
  <c r="A752" i="2"/>
  <c r="N751" i="2"/>
  <c r="M751" i="2"/>
  <c r="L751" i="2"/>
  <c r="K751" i="2"/>
  <c r="J751" i="2"/>
  <c r="I751" i="2"/>
  <c r="E751" i="2"/>
  <c r="A751" i="2"/>
  <c r="N750" i="2"/>
  <c r="M750" i="2"/>
  <c r="L750" i="2"/>
  <c r="K750" i="2"/>
  <c r="J750" i="2"/>
  <c r="I750" i="2"/>
  <c r="E750" i="2"/>
  <c r="A750" i="2"/>
  <c r="N749" i="2"/>
  <c r="M749" i="2"/>
  <c r="L749" i="2"/>
  <c r="K749" i="2"/>
  <c r="J749" i="2"/>
  <c r="I749" i="2"/>
  <c r="E749" i="2"/>
  <c r="A749" i="2"/>
  <c r="N748" i="2"/>
  <c r="M748" i="2"/>
  <c r="L748" i="2"/>
  <c r="K748" i="2"/>
  <c r="J748" i="2"/>
  <c r="I748" i="2"/>
  <c r="E748" i="2"/>
  <c r="A748" i="2"/>
  <c r="N747" i="2"/>
  <c r="M747" i="2"/>
  <c r="L747" i="2"/>
  <c r="K747" i="2"/>
  <c r="J747" i="2"/>
  <c r="I747" i="2"/>
  <c r="E747" i="2"/>
  <c r="A747" i="2"/>
  <c r="N746" i="2"/>
  <c r="M746" i="2"/>
  <c r="L746" i="2"/>
  <c r="K746" i="2"/>
  <c r="J746" i="2"/>
  <c r="I746" i="2"/>
  <c r="E746" i="2"/>
  <c r="A746" i="2"/>
  <c r="N745" i="2"/>
  <c r="M745" i="2"/>
  <c r="L745" i="2"/>
  <c r="K745" i="2"/>
  <c r="J745" i="2"/>
  <c r="I745" i="2"/>
  <c r="E745" i="2"/>
  <c r="A745" i="2"/>
  <c r="N744" i="2"/>
  <c r="M744" i="2"/>
  <c r="L744" i="2"/>
  <c r="K744" i="2"/>
  <c r="J744" i="2"/>
  <c r="I744" i="2"/>
  <c r="E744" i="2"/>
  <c r="A744" i="2"/>
  <c r="N743" i="2"/>
  <c r="M743" i="2"/>
  <c r="L743" i="2"/>
  <c r="K743" i="2"/>
  <c r="J743" i="2"/>
  <c r="I743" i="2"/>
  <c r="E743" i="2"/>
  <c r="A743" i="2"/>
  <c r="N742" i="2"/>
  <c r="M742" i="2"/>
  <c r="L742" i="2"/>
  <c r="K742" i="2"/>
  <c r="J742" i="2"/>
  <c r="I742" i="2"/>
  <c r="E742" i="2"/>
  <c r="A742" i="2"/>
  <c r="N741" i="2"/>
  <c r="M741" i="2"/>
  <c r="L741" i="2"/>
  <c r="K741" i="2"/>
  <c r="J741" i="2"/>
  <c r="I741" i="2"/>
  <c r="E741" i="2"/>
  <c r="A741" i="2"/>
  <c r="N740" i="2"/>
  <c r="M740" i="2"/>
  <c r="L740" i="2"/>
  <c r="K740" i="2"/>
  <c r="J740" i="2"/>
  <c r="I740" i="2"/>
  <c r="E740" i="2"/>
  <c r="A740" i="2"/>
  <c r="N739" i="2"/>
  <c r="M739" i="2"/>
  <c r="L739" i="2"/>
  <c r="K739" i="2"/>
  <c r="J739" i="2"/>
  <c r="I739" i="2"/>
  <c r="E739" i="2"/>
  <c r="A739" i="2"/>
  <c r="N738" i="2"/>
  <c r="M738" i="2"/>
  <c r="L738" i="2"/>
  <c r="K738" i="2"/>
  <c r="J738" i="2"/>
  <c r="I738" i="2"/>
  <c r="E738" i="2"/>
  <c r="A738" i="2"/>
  <c r="N737" i="2"/>
  <c r="M737" i="2"/>
  <c r="L737" i="2"/>
  <c r="K737" i="2"/>
  <c r="J737" i="2"/>
  <c r="I737" i="2"/>
  <c r="E737" i="2"/>
  <c r="A737" i="2"/>
  <c r="N736" i="2"/>
  <c r="M736" i="2"/>
  <c r="L736" i="2"/>
  <c r="K736" i="2"/>
  <c r="J736" i="2"/>
  <c r="I736" i="2"/>
  <c r="E736" i="2"/>
  <c r="A736" i="2"/>
  <c r="N735" i="2"/>
  <c r="M735" i="2"/>
  <c r="L735" i="2"/>
  <c r="K735" i="2"/>
  <c r="J735" i="2"/>
  <c r="I735" i="2"/>
  <c r="E735" i="2"/>
  <c r="A735" i="2"/>
  <c r="N734" i="2"/>
  <c r="M734" i="2"/>
  <c r="L734" i="2"/>
  <c r="K734" i="2"/>
  <c r="J734" i="2"/>
  <c r="I734" i="2"/>
  <c r="E734" i="2"/>
  <c r="A734" i="2"/>
  <c r="N733" i="2"/>
  <c r="M733" i="2"/>
  <c r="L733" i="2"/>
  <c r="K733" i="2"/>
  <c r="J733" i="2"/>
  <c r="I733" i="2"/>
  <c r="E733" i="2"/>
  <c r="A733" i="2"/>
  <c r="N732" i="2"/>
  <c r="M732" i="2"/>
  <c r="L732" i="2"/>
  <c r="K732" i="2"/>
  <c r="J732" i="2"/>
  <c r="I732" i="2"/>
  <c r="E732" i="2"/>
  <c r="A732" i="2"/>
  <c r="N731" i="2"/>
  <c r="M731" i="2"/>
  <c r="L731" i="2"/>
  <c r="K731" i="2"/>
  <c r="J731" i="2"/>
  <c r="I731" i="2"/>
  <c r="E731" i="2"/>
  <c r="A731" i="2"/>
  <c r="N730" i="2"/>
  <c r="M730" i="2"/>
  <c r="L730" i="2"/>
  <c r="K730" i="2"/>
  <c r="J730" i="2"/>
  <c r="I730" i="2"/>
  <c r="E730" i="2"/>
  <c r="A730" i="2"/>
  <c r="N729" i="2"/>
  <c r="M729" i="2"/>
  <c r="L729" i="2"/>
  <c r="K729" i="2"/>
  <c r="J729" i="2"/>
  <c r="I729" i="2"/>
  <c r="E729" i="2"/>
  <c r="A729" i="2"/>
  <c r="N728" i="2"/>
  <c r="M728" i="2"/>
  <c r="L728" i="2"/>
  <c r="K728" i="2"/>
  <c r="J728" i="2"/>
  <c r="I728" i="2"/>
  <c r="E728" i="2"/>
  <c r="A728" i="2"/>
  <c r="N727" i="2"/>
  <c r="M727" i="2"/>
  <c r="L727" i="2"/>
  <c r="K727" i="2"/>
  <c r="J727" i="2"/>
  <c r="I727" i="2"/>
  <c r="E727" i="2"/>
  <c r="A727" i="2"/>
  <c r="N726" i="2"/>
  <c r="M726" i="2"/>
  <c r="L726" i="2"/>
  <c r="K726" i="2"/>
  <c r="J726" i="2"/>
  <c r="I726" i="2"/>
  <c r="E726" i="2"/>
  <c r="A726" i="2"/>
  <c r="N725" i="2"/>
  <c r="M725" i="2"/>
  <c r="L725" i="2"/>
  <c r="K725" i="2"/>
  <c r="J725" i="2"/>
  <c r="I725" i="2"/>
  <c r="E725" i="2"/>
  <c r="A725" i="2"/>
  <c r="N724" i="2"/>
  <c r="M724" i="2"/>
  <c r="L724" i="2"/>
  <c r="K724" i="2"/>
  <c r="J724" i="2"/>
  <c r="I724" i="2"/>
  <c r="E724" i="2"/>
  <c r="A724" i="2"/>
  <c r="N723" i="2"/>
  <c r="M723" i="2"/>
  <c r="L723" i="2"/>
  <c r="K723" i="2"/>
  <c r="J723" i="2"/>
  <c r="I723" i="2"/>
  <c r="E723" i="2"/>
  <c r="A723" i="2"/>
  <c r="N722" i="2"/>
  <c r="M722" i="2"/>
  <c r="L722" i="2"/>
  <c r="K722" i="2"/>
  <c r="J722" i="2"/>
  <c r="I722" i="2"/>
  <c r="E722" i="2"/>
  <c r="A722" i="2"/>
  <c r="N721" i="2"/>
  <c r="M721" i="2"/>
  <c r="L721" i="2"/>
  <c r="K721" i="2"/>
  <c r="J721" i="2"/>
  <c r="I721" i="2"/>
  <c r="E721" i="2"/>
  <c r="A721" i="2"/>
  <c r="N720" i="2"/>
  <c r="M720" i="2"/>
  <c r="L720" i="2"/>
  <c r="K720" i="2"/>
  <c r="J720" i="2"/>
  <c r="I720" i="2"/>
  <c r="E720" i="2"/>
  <c r="A720" i="2"/>
  <c r="N719" i="2"/>
  <c r="M719" i="2"/>
  <c r="L719" i="2"/>
  <c r="K719" i="2"/>
  <c r="J719" i="2"/>
  <c r="I719" i="2"/>
  <c r="E719" i="2"/>
  <c r="A719" i="2"/>
  <c r="N718" i="2"/>
  <c r="M718" i="2"/>
  <c r="L718" i="2"/>
  <c r="K718" i="2"/>
  <c r="J718" i="2"/>
  <c r="I718" i="2"/>
  <c r="E718" i="2"/>
  <c r="A718" i="2"/>
  <c r="N717" i="2"/>
  <c r="M717" i="2"/>
  <c r="L717" i="2"/>
  <c r="K717" i="2"/>
  <c r="J717" i="2"/>
  <c r="I717" i="2"/>
  <c r="E717" i="2"/>
  <c r="A717" i="2"/>
  <c r="N716" i="2"/>
  <c r="M716" i="2"/>
  <c r="L716" i="2"/>
  <c r="K716" i="2"/>
  <c r="J716" i="2"/>
  <c r="I716" i="2"/>
  <c r="E716" i="2"/>
  <c r="A716" i="2"/>
  <c r="N715" i="2"/>
  <c r="M715" i="2"/>
  <c r="L715" i="2"/>
  <c r="K715" i="2"/>
  <c r="J715" i="2"/>
  <c r="I715" i="2"/>
  <c r="E715" i="2"/>
  <c r="A715" i="2"/>
  <c r="N714" i="2"/>
  <c r="M714" i="2"/>
  <c r="L714" i="2"/>
  <c r="K714" i="2"/>
  <c r="J714" i="2"/>
  <c r="I714" i="2"/>
  <c r="E714" i="2"/>
  <c r="A714" i="2"/>
  <c r="N713" i="2"/>
  <c r="M713" i="2"/>
  <c r="L713" i="2"/>
  <c r="K713" i="2"/>
  <c r="J713" i="2"/>
  <c r="I713" i="2"/>
  <c r="E713" i="2"/>
  <c r="A713" i="2"/>
  <c r="N712" i="2"/>
  <c r="M712" i="2"/>
  <c r="L712" i="2"/>
  <c r="K712" i="2"/>
  <c r="J712" i="2"/>
  <c r="I712" i="2"/>
  <c r="E712" i="2"/>
  <c r="A712" i="2"/>
  <c r="N711" i="2"/>
  <c r="M711" i="2"/>
  <c r="L711" i="2"/>
  <c r="K711" i="2"/>
  <c r="J711" i="2"/>
  <c r="I711" i="2"/>
  <c r="E711" i="2"/>
  <c r="A711" i="2"/>
  <c r="N710" i="2"/>
  <c r="M710" i="2"/>
  <c r="L710" i="2"/>
  <c r="K710" i="2"/>
  <c r="J710" i="2"/>
  <c r="I710" i="2"/>
  <c r="E710" i="2"/>
  <c r="A710" i="2"/>
  <c r="N709" i="2"/>
  <c r="M709" i="2"/>
  <c r="L709" i="2"/>
  <c r="K709" i="2"/>
  <c r="J709" i="2"/>
  <c r="I709" i="2"/>
  <c r="E709" i="2"/>
  <c r="A709" i="2"/>
  <c r="N708" i="2"/>
  <c r="M708" i="2"/>
  <c r="L708" i="2"/>
  <c r="K708" i="2"/>
  <c r="J708" i="2"/>
  <c r="I708" i="2"/>
  <c r="E708" i="2"/>
  <c r="A708" i="2"/>
  <c r="N707" i="2"/>
  <c r="M707" i="2"/>
  <c r="L707" i="2"/>
  <c r="K707" i="2"/>
  <c r="J707" i="2"/>
  <c r="I707" i="2"/>
  <c r="E707" i="2"/>
  <c r="A707" i="2"/>
  <c r="N706" i="2"/>
  <c r="M706" i="2"/>
  <c r="L706" i="2"/>
  <c r="K706" i="2"/>
  <c r="J706" i="2"/>
  <c r="I706" i="2"/>
  <c r="E706" i="2"/>
  <c r="A706" i="2"/>
  <c r="N705" i="2"/>
  <c r="M705" i="2"/>
  <c r="L705" i="2"/>
  <c r="K705" i="2"/>
  <c r="J705" i="2"/>
  <c r="I705" i="2"/>
  <c r="E705" i="2"/>
  <c r="A705" i="2"/>
  <c r="N704" i="2"/>
  <c r="M704" i="2"/>
  <c r="L704" i="2"/>
  <c r="K704" i="2"/>
  <c r="J704" i="2"/>
  <c r="I704" i="2"/>
  <c r="E704" i="2"/>
  <c r="A704" i="2"/>
  <c r="N703" i="2"/>
  <c r="M703" i="2"/>
  <c r="L703" i="2"/>
  <c r="K703" i="2"/>
  <c r="J703" i="2"/>
  <c r="I703" i="2"/>
  <c r="E703" i="2"/>
  <c r="A703" i="2"/>
  <c r="N702" i="2"/>
  <c r="M702" i="2"/>
  <c r="L702" i="2"/>
  <c r="K702" i="2"/>
  <c r="J702" i="2"/>
  <c r="I702" i="2"/>
  <c r="E702" i="2"/>
  <c r="A702" i="2"/>
  <c r="N701" i="2"/>
  <c r="M701" i="2"/>
  <c r="L701" i="2"/>
  <c r="K701" i="2"/>
  <c r="J701" i="2"/>
  <c r="I701" i="2"/>
  <c r="E701" i="2"/>
  <c r="A701" i="2"/>
  <c r="N700" i="2"/>
  <c r="M700" i="2"/>
  <c r="L700" i="2"/>
  <c r="K700" i="2"/>
  <c r="J700" i="2"/>
  <c r="I700" i="2"/>
  <c r="E700" i="2"/>
  <c r="A700" i="2"/>
  <c r="N699" i="2"/>
  <c r="M699" i="2"/>
  <c r="L699" i="2"/>
  <c r="K699" i="2"/>
  <c r="J699" i="2"/>
  <c r="I699" i="2"/>
  <c r="E699" i="2"/>
  <c r="A699" i="2"/>
  <c r="N698" i="2"/>
  <c r="M698" i="2"/>
  <c r="L698" i="2"/>
  <c r="K698" i="2"/>
  <c r="J698" i="2"/>
  <c r="I698" i="2"/>
  <c r="E698" i="2"/>
  <c r="A698" i="2"/>
  <c r="N697" i="2"/>
  <c r="M697" i="2"/>
  <c r="L697" i="2"/>
  <c r="K697" i="2"/>
  <c r="J697" i="2"/>
  <c r="I697" i="2"/>
  <c r="E697" i="2"/>
  <c r="A697" i="2"/>
  <c r="N696" i="2"/>
  <c r="M696" i="2"/>
  <c r="L696" i="2"/>
  <c r="K696" i="2"/>
  <c r="J696" i="2"/>
  <c r="I696" i="2"/>
  <c r="E696" i="2"/>
  <c r="A696" i="2"/>
  <c r="N695" i="2"/>
  <c r="M695" i="2"/>
  <c r="L695" i="2"/>
  <c r="K695" i="2"/>
  <c r="J695" i="2"/>
  <c r="I695" i="2"/>
  <c r="E695" i="2"/>
  <c r="A695" i="2"/>
  <c r="N694" i="2"/>
  <c r="M694" i="2"/>
  <c r="L694" i="2"/>
  <c r="K694" i="2"/>
  <c r="J694" i="2"/>
  <c r="I694" i="2"/>
  <c r="E694" i="2"/>
  <c r="A694" i="2"/>
  <c r="N693" i="2"/>
  <c r="M693" i="2"/>
  <c r="L693" i="2"/>
  <c r="K693" i="2"/>
  <c r="J693" i="2"/>
  <c r="I693" i="2"/>
  <c r="E693" i="2"/>
  <c r="A693" i="2"/>
  <c r="N692" i="2"/>
  <c r="M692" i="2"/>
  <c r="L692" i="2"/>
  <c r="K692" i="2"/>
  <c r="J692" i="2"/>
  <c r="I692" i="2"/>
  <c r="E692" i="2"/>
  <c r="A692" i="2"/>
  <c r="N691" i="2"/>
  <c r="M691" i="2"/>
  <c r="L691" i="2"/>
  <c r="K691" i="2"/>
  <c r="J691" i="2"/>
  <c r="I691" i="2"/>
  <c r="E691" i="2"/>
  <c r="A691" i="2"/>
  <c r="N690" i="2"/>
  <c r="M690" i="2"/>
  <c r="L690" i="2"/>
  <c r="K690" i="2"/>
  <c r="J690" i="2"/>
  <c r="I690" i="2"/>
  <c r="E690" i="2"/>
  <c r="A690" i="2"/>
  <c r="N689" i="2"/>
  <c r="M689" i="2"/>
  <c r="L689" i="2"/>
  <c r="K689" i="2"/>
  <c r="J689" i="2"/>
  <c r="I689" i="2"/>
  <c r="E689" i="2"/>
  <c r="A689" i="2"/>
  <c r="N688" i="2"/>
  <c r="M688" i="2"/>
  <c r="L688" i="2"/>
  <c r="K688" i="2"/>
  <c r="J688" i="2"/>
  <c r="I688" i="2"/>
  <c r="E688" i="2"/>
  <c r="A688" i="2"/>
  <c r="N687" i="2"/>
  <c r="M687" i="2"/>
  <c r="L687" i="2"/>
  <c r="K687" i="2"/>
  <c r="J687" i="2"/>
  <c r="I687" i="2"/>
  <c r="E687" i="2"/>
  <c r="A687" i="2"/>
  <c r="N686" i="2"/>
  <c r="M686" i="2"/>
  <c r="L686" i="2"/>
  <c r="K686" i="2"/>
  <c r="J686" i="2"/>
  <c r="I686" i="2"/>
  <c r="E686" i="2"/>
  <c r="A686" i="2"/>
  <c r="N685" i="2"/>
  <c r="M685" i="2"/>
  <c r="L685" i="2"/>
  <c r="K685" i="2"/>
  <c r="J685" i="2"/>
  <c r="I685" i="2"/>
  <c r="E685" i="2"/>
  <c r="A685" i="2"/>
  <c r="N684" i="2"/>
  <c r="M684" i="2"/>
  <c r="L684" i="2"/>
  <c r="K684" i="2"/>
  <c r="J684" i="2"/>
  <c r="I684" i="2"/>
  <c r="E684" i="2"/>
  <c r="A684" i="2"/>
  <c r="N683" i="2"/>
  <c r="M683" i="2"/>
  <c r="L683" i="2"/>
  <c r="K683" i="2"/>
  <c r="J683" i="2"/>
  <c r="I683" i="2"/>
  <c r="E683" i="2"/>
  <c r="A683" i="2"/>
  <c r="N682" i="2"/>
  <c r="M682" i="2"/>
  <c r="L682" i="2"/>
  <c r="K682" i="2"/>
  <c r="J682" i="2"/>
  <c r="I682" i="2"/>
  <c r="E682" i="2"/>
  <c r="A682" i="2"/>
  <c r="N681" i="2"/>
  <c r="M681" i="2"/>
  <c r="L681" i="2"/>
  <c r="K681" i="2"/>
  <c r="J681" i="2"/>
  <c r="I681" i="2"/>
  <c r="E681" i="2"/>
  <c r="A681" i="2"/>
  <c r="N680" i="2"/>
  <c r="M680" i="2"/>
  <c r="L680" i="2"/>
  <c r="K680" i="2"/>
  <c r="J680" i="2"/>
  <c r="I680" i="2"/>
  <c r="E680" i="2"/>
  <c r="A680" i="2"/>
  <c r="N679" i="2"/>
  <c r="M679" i="2"/>
  <c r="L679" i="2"/>
  <c r="K679" i="2"/>
  <c r="J679" i="2"/>
  <c r="I679" i="2"/>
  <c r="E679" i="2"/>
  <c r="A679" i="2"/>
  <c r="N678" i="2"/>
  <c r="M678" i="2"/>
  <c r="L678" i="2"/>
  <c r="K678" i="2"/>
  <c r="J678" i="2"/>
  <c r="I678" i="2"/>
  <c r="E678" i="2"/>
  <c r="A678" i="2"/>
  <c r="N677" i="2"/>
  <c r="M677" i="2"/>
  <c r="L677" i="2"/>
  <c r="K677" i="2"/>
  <c r="J677" i="2"/>
  <c r="I677" i="2"/>
  <c r="E677" i="2"/>
  <c r="A677" i="2"/>
  <c r="N676" i="2"/>
  <c r="M676" i="2"/>
  <c r="L676" i="2"/>
  <c r="K676" i="2"/>
  <c r="J676" i="2"/>
  <c r="I676" i="2"/>
  <c r="E676" i="2"/>
  <c r="A676" i="2"/>
  <c r="N675" i="2"/>
  <c r="M675" i="2"/>
  <c r="L675" i="2"/>
  <c r="K675" i="2"/>
  <c r="J675" i="2"/>
  <c r="I675" i="2"/>
  <c r="E675" i="2"/>
  <c r="A675" i="2"/>
  <c r="N674" i="2"/>
  <c r="M674" i="2"/>
  <c r="L674" i="2"/>
  <c r="K674" i="2"/>
  <c r="J674" i="2"/>
  <c r="I674" i="2"/>
  <c r="E674" i="2"/>
  <c r="A674" i="2"/>
  <c r="N673" i="2"/>
  <c r="M673" i="2"/>
  <c r="L673" i="2"/>
  <c r="K673" i="2"/>
  <c r="J673" i="2"/>
  <c r="I673" i="2"/>
  <c r="E673" i="2"/>
  <c r="A673" i="2"/>
  <c r="N672" i="2"/>
  <c r="M672" i="2"/>
  <c r="L672" i="2"/>
  <c r="K672" i="2"/>
  <c r="J672" i="2"/>
  <c r="I672" i="2"/>
  <c r="E672" i="2"/>
  <c r="A672" i="2"/>
  <c r="N671" i="2"/>
  <c r="M671" i="2"/>
  <c r="L671" i="2"/>
  <c r="K671" i="2"/>
  <c r="J671" i="2"/>
  <c r="I671" i="2"/>
  <c r="E671" i="2"/>
  <c r="A671" i="2"/>
  <c r="N670" i="2"/>
  <c r="M670" i="2"/>
  <c r="L670" i="2"/>
  <c r="K670" i="2"/>
  <c r="J670" i="2"/>
  <c r="I670" i="2"/>
  <c r="E670" i="2"/>
  <c r="A670" i="2"/>
  <c r="N669" i="2"/>
  <c r="M669" i="2"/>
  <c r="L669" i="2"/>
  <c r="K669" i="2"/>
  <c r="J669" i="2"/>
  <c r="I669" i="2"/>
  <c r="E669" i="2"/>
  <c r="A669" i="2"/>
  <c r="N668" i="2"/>
  <c r="M668" i="2"/>
  <c r="L668" i="2"/>
  <c r="K668" i="2"/>
  <c r="J668" i="2"/>
  <c r="I668" i="2"/>
  <c r="E668" i="2"/>
  <c r="A668" i="2"/>
  <c r="N667" i="2"/>
  <c r="M667" i="2"/>
  <c r="L667" i="2"/>
  <c r="K667" i="2"/>
  <c r="J667" i="2"/>
  <c r="I667" i="2"/>
  <c r="E667" i="2"/>
  <c r="A667" i="2"/>
  <c r="N666" i="2"/>
  <c r="M666" i="2"/>
  <c r="L666" i="2"/>
  <c r="K666" i="2"/>
  <c r="J666" i="2"/>
  <c r="I666" i="2"/>
  <c r="E666" i="2"/>
  <c r="A666" i="2"/>
  <c r="N665" i="2"/>
  <c r="M665" i="2"/>
  <c r="L665" i="2"/>
  <c r="K665" i="2"/>
  <c r="J665" i="2"/>
  <c r="I665" i="2"/>
  <c r="E665" i="2"/>
  <c r="A665" i="2"/>
  <c r="N664" i="2"/>
  <c r="M664" i="2"/>
  <c r="L664" i="2"/>
  <c r="K664" i="2"/>
  <c r="J664" i="2"/>
  <c r="I664" i="2"/>
  <c r="E664" i="2"/>
  <c r="A664" i="2"/>
  <c r="N663" i="2"/>
  <c r="M663" i="2"/>
  <c r="L663" i="2"/>
  <c r="K663" i="2"/>
  <c r="J663" i="2"/>
  <c r="I663" i="2"/>
  <c r="E663" i="2"/>
  <c r="A663" i="2"/>
  <c r="N662" i="2"/>
  <c r="M662" i="2"/>
  <c r="L662" i="2"/>
  <c r="K662" i="2"/>
  <c r="J662" i="2"/>
  <c r="I662" i="2"/>
  <c r="E662" i="2"/>
  <c r="A662" i="2"/>
  <c r="N661" i="2"/>
  <c r="M661" i="2"/>
  <c r="L661" i="2"/>
  <c r="K661" i="2"/>
  <c r="J661" i="2"/>
  <c r="I661" i="2"/>
  <c r="E661" i="2"/>
  <c r="A661" i="2"/>
  <c r="N660" i="2"/>
  <c r="M660" i="2"/>
  <c r="L660" i="2"/>
  <c r="K660" i="2"/>
  <c r="J660" i="2"/>
  <c r="I660" i="2"/>
  <c r="E660" i="2"/>
  <c r="A660" i="2"/>
  <c r="N659" i="2"/>
  <c r="M659" i="2"/>
  <c r="L659" i="2"/>
  <c r="K659" i="2"/>
  <c r="J659" i="2"/>
  <c r="I659" i="2"/>
  <c r="E659" i="2"/>
  <c r="A659" i="2"/>
  <c r="N658" i="2"/>
  <c r="M658" i="2"/>
  <c r="L658" i="2"/>
  <c r="K658" i="2"/>
  <c r="J658" i="2"/>
  <c r="I658" i="2"/>
  <c r="E658" i="2"/>
  <c r="A658" i="2"/>
  <c r="N657" i="2"/>
  <c r="M657" i="2"/>
  <c r="L657" i="2"/>
  <c r="K657" i="2"/>
  <c r="J657" i="2"/>
  <c r="I657" i="2"/>
  <c r="E657" i="2"/>
  <c r="A657" i="2"/>
  <c r="N656" i="2"/>
  <c r="M656" i="2"/>
  <c r="L656" i="2"/>
  <c r="K656" i="2"/>
  <c r="J656" i="2"/>
  <c r="I656" i="2"/>
  <c r="E656" i="2"/>
  <c r="A656" i="2"/>
  <c r="N655" i="2"/>
  <c r="M655" i="2"/>
  <c r="L655" i="2"/>
  <c r="K655" i="2"/>
  <c r="J655" i="2"/>
  <c r="I655" i="2"/>
  <c r="E655" i="2"/>
  <c r="A655" i="2"/>
  <c r="N654" i="2"/>
  <c r="M654" i="2"/>
  <c r="L654" i="2"/>
  <c r="K654" i="2"/>
  <c r="J654" i="2"/>
  <c r="I654" i="2"/>
  <c r="E654" i="2"/>
  <c r="A654" i="2"/>
  <c r="N653" i="2"/>
  <c r="M653" i="2"/>
  <c r="L653" i="2"/>
  <c r="K653" i="2"/>
  <c r="J653" i="2"/>
  <c r="I653" i="2"/>
  <c r="E653" i="2"/>
  <c r="A653" i="2"/>
  <c r="N652" i="2"/>
  <c r="M652" i="2"/>
  <c r="L652" i="2"/>
  <c r="K652" i="2"/>
  <c r="J652" i="2"/>
  <c r="I652" i="2"/>
  <c r="E652" i="2"/>
  <c r="A652" i="2"/>
  <c r="N651" i="2"/>
  <c r="M651" i="2"/>
  <c r="L651" i="2"/>
  <c r="K651" i="2"/>
  <c r="J651" i="2"/>
  <c r="I651" i="2"/>
  <c r="E651" i="2"/>
  <c r="A651" i="2"/>
  <c r="N650" i="2"/>
  <c r="M650" i="2"/>
  <c r="L650" i="2"/>
  <c r="K650" i="2"/>
  <c r="J650" i="2"/>
  <c r="I650" i="2"/>
  <c r="E650" i="2"/>
  <c r="A650" i="2"/>
  <c r="N649" i="2"/>
  <c r="M649" i="2"/>
  <c r="L649" i="2"/>
  <c r="K649" i="2"/>
  <c r="J649" i="2"/>
  <c r="I649" i="2"/>
  <c r="E649" i="2"/>
  <c r="A649" i="2"/>
  <c r="N648" i="2"/>
  <c r="M648" i="2"/>
  <c r="L648" i="2"/>
  <c r="K648" i="2"/>
  <c r="J648" i="2"/>
  <c r="I648" i="2"/>
  <c r="E648" i="2"/>
  <c r="A648" i="2"/>
  <c r="N647" i="2"/>
  <c r="M647" i="2"/>
  <c r="L647" i="2"/>
  <c r="K647" i="2"/>
  <c r="J647" i="2"/>
  <c r="I647" i="2"/>
  <c r="E647" i="2"/>
  <c r="A647" i="2"/>
  <c r="N646" i="2"/>
  <c r="M646" i="2"/>
  <c r="L646" i="2"/>
  <c r="K646" i="2"/>
  <c r="J646" i="2"/>
  <c r="I646" i="2"/>
  <c r="E646" i="2"/>
  <c r="A646" i="2"/>
  <c r="N645" i="2"/>
  <c r="M645" i="2"/>
  <c r="L645" i="2"/>
  <c r="K645" i="2"/>
  <c r="J645" i="2"/>
  <c r="I645" i="2"/>
  <c r="E645" i="2"/>
  <c r="A645" i="2"/>
  <c r="N644" i="2"/>
  <c r="M644" i="2"/>
  <c r="L644" i="2"/>
  <c r="K644" i="2"/>
  <c r="J644" i="2"/>
  <c r="I644" i="2"/>
  <c r="E644" i="2"/>
  <c r="A644" i="2"/>
  <c r="N643" i="2"/>
  <c r="M643" i="2"/>
  <c r="L643" i="2"/>
  <c r="K643" i="2"/>
  <c r="J643" i="2"/>
  <c r="I643" i="2"/>
  <c r="E643" i="2"/>
  <c r="A643" i="2"/>
  <c r="N642" i="2"/>
  <c r="M642" i="2"/>
  <c r="L642" i="2"/>
  <c r="K642" i="2"/>
  <c r="J642" i="2"/>
  <c r="I642" i="2"/>
  <c r="E642" i="2"/>
  <c r="A642" i="2"/>
  <c r="N641" i="2"/>
  <c r="M641" i="2"/>
  <c r="L641" i="2"/>
  <c r="K641" i="2"/>
  <c r="J641" i="2"/>
  <c r="I641" i="2"/>
  <c r="E641" i="2"/>
  <c r="A641" i="2"/>
  <c r="N640" i="2"/>
  <c r="M640" i="2"/>
  <c r="L640" i="2"/>
  <c r="K640" i="2"/>
  <c r="J640" i="2"/>
  <c r="I640" i="2"/>
  <c r="E640" i="2"/>
  <c r="A640" i="2"/>
  <c r="N639" i="2"/>
  <c r="M639" i="2"/>
  <c r="L639" i="2"/>
  <c r="K639" i="2"/>
  <c r="J639" i="2"/>
  <c r="I639" i="2"/>
  <c r="E639" i="2"/>
  <c r="A639" i="2"/>
  <c r="N638" i="2"/>
  <c r="M638" i="2"/>
  <c r="L638" i="2"/>
  <c r="K638" i="2"/>
  <c r="J638" i="2"/>
  <c r="I638" i="2"/>
  <c r="E638" i="2"/>
  <c r="A638" i="2"/>
  <c r="N637" i="2"/>
  <c r="M637" i="2"/>
  <c r="L637" i="2"/>
  <c r="K637" i="2"/>
  <c r="J637" i="2"/>
  <c r="I637" i="2"/>
  <c r="E637" i="2"/>
  <c r="A637" i="2"/>
  <c r="N636" i="2"/>
  <c r="M636" i="2"/>
  <c r="L636" i="2"/>
  <c r="K636" i="2"/>
  <c r="J636" i="2"/>
  <c r="I636" i="2"/>
  <c r="E636" i="2"/>
  <c r="A636" i="2"/>
  <c r="N635" i="2"/>
  <c r="M635" i="2"/>
  <c r="L635" i="2"/>
  <c r="K635" i="2"/>
  <c r="J635" i="2"/>
  <c r="I635" i="2"/>
  <c r="E635" i="2"/>
  <c r="A635" i="2"/>
  <c r="N634" i="2"/>
  <c r="M634" i="2"/>
  <c r="L634" i="2"/>
  <c r="K634" i="2"/>
  <c r="J634" i="2"/>
  <c r="I634" i="2"/>
  <c r="E634" i="2"/>
  <c r="A634" i="2"/>
  <c r="N633" i="2"/>
  <c r="M633" i="2"/>
  <c r="L633" i="2"/>
  <c r="K633" i="2"/>
  <c r="J633" i="2"/>
  <c r="I633" i="2"/>
  <c r="E633" i="2"/>
  <c r="A633" i="2"/>
  <c r="N632" i="2"/>
  <c r="M632" i="2"/>
  <c r="L632" i="2"/>
  <c r="K632" i="2"/>
  <c r="J632" i="2"/>
  <c r="I632" i="2"/>
  <c r="E632" i="2"/>
  <c r="A632" i="2"/>
  <c r="N631" i="2"/>
  <c r="M631" i="2"/>
  <c r="L631" i="2"/>
  <c r="K631" i="2"/>
  <c r="J631" i="2"/>
  <c r="I631" i="2"/>
  <c r="E631" i="2"/>
  <c r="A631" i="2"/>
  <c r="N630" i="2"/>
  <c r="M630" i="2"/>
  <c r="L630" i="2"/>
  <c r="K630" i="2"/>
  <c r="J630" i="2"/>
  <c r="I630" i="2"/>
  <c r="E630" i="2"/>
  <c r="A630" i="2"/>
  <c r="N629" i="2"/>
  <c r="M629" i="2"/>
  <c r="L629" i="2"/>
  <c r="K629" i="2"/>
  <c r="J629" i="2"/>
  <c r="I629" i="2"/>
  <c r="E629" i="2"/>
  <c r="A629" i="2"/>
  <c r="N628" i="2"/>
  <c r="M628" i="2"/>
  <c r="L628" i="2"/>
  <c r="K628" i="2"/>
  <c r="J628" i="2"/>
  <c r="I628" i="2"/>
  <c r="E628" i="2"/>
  <c r="A628" i="2"/>
  <c r="N627" i="2"/>
  <c r="M627" i="2"/>
  <c r="L627" i="2"/>
  <c r="K627" i="2"/>
  <c r="J627" i="2"/>
  <c r="I627" i="2"/>
  <c r="E627" i="2"/>
  <c r="A627" i="2"/>
  <c r="N626" i="2"/>
  <c r="M626" i="2"/>
  <c r="L626" i="2"/>
  <c r="K626" i="2"/>
  <c r="J626" i="2"/>
  <c r="I626" i="2"/>
  <c r="E626" i="2"/>
  <c r="A626" i="2"/>
  <c r="N625" i="2"/>
  <c r="M625" i="2"/>
  <c r="L625" i="2"/>
  <c r="K625" i="2"/>
  <c r="J625" i="2"/>
  <c r="I625" i="2"/>
  <c r="E625" i="2"/>
  <c r="A625" i="2"/>
  <c r="N624" i="2"/>
  <c r="M624" i="2"/>
  <c r="L624" i="2"/>
  <c r="K624" i="2"/>
  <c r="J624" i="2"/>
  <c r="I624" i="2"/>
  <c r="E624" i="2"/>
  <c r="A624" i="2"/>
  <c r="N623" i="2"/>
  <c r="M623" i="2"/>
  <c r="L623" i="2"/>
  <c r="K623" i="2"/>
  <c r="J623" i="2"/>
  <c r="I623" i="2"/>
  <c r="E623" i="2"/>
  <c r="A623" i="2"/>
  <c r="N622" i="2"/>
  <c r="M622" i="2"/>
  <c r="L622" i="2"/>
  <c r="K622" i="2"/>
  <c r="J622" i="2"/>
  <c r="I622" i="2"/>
  <c r="E622" i="2"/>
  <c r="A622" i="2"/>
  <c r="N621" i="2"/>
  <c r="M621" i="2"/>
  <c r="L621" i="2"/>
  <c r="K621" i="2"/>
  <c r="J621" i="2"/>
  <c r="I621" i="2"/>
  <c r="E621" i="2"/>
  <c r="A621" i="2"/>
  <c r="N620" i="2"/>
  <c r="M620" i="2"/>
  <c r="L620" i="2"/>
  <c r="K620" i="2"/>
  <c r="J620" i="2"/>
  <c r="I620" i="2"/>
  <c r="E620" i="2"/>
  <c r="A620" i="2"/>
  <c r="N619" i="2"/>
  <c r="M619" i="2"/>
  <c r="L619" i="2"/>
  <c r="K619" i="2"/>
  <c r="J619" i="2"/>
  <c r="I619" i="2"/>
  <c r="E619" i="2"/>
  <c r="A619" i="2"/>
  <c r="N618" i="2"/>
  <c r="M618" i="2"/>
  <c r="L618" i="2"/>
  <c r="K618" i="2"/>
  <c r="J618" i="2"/>
  <c r="I618" i="2"/>
  <c r="E618" i="2"/>
  <c r="A618" i="2"/>
  <c r="N617" i="2"/>
  <c r="M617" i="2"/>
  <c r="L617" i="2"/>
  <c r="K617" i="2"/>
  <c r="J617" i="2"/>
  <c r="I617" i="2"/>
  <c r="E617" i="2"/>
  <c r="A617" i="2"/>
  <c r="N616" i="2"/>
  <c r="M616" i="2"/>
  <c r="L616" i="2"/>
  <c r="K616" i="2"/>
  <c r="J616" i="2"/>
  <c r="I616" i="2"/>
  <c r="E616" i="2"/>
  <c r="A616" i="2"/>
  <c r="N615" i="2"/>
  <c r="M615" i="2"/>
  <c r="L615" i="2"/>
  <c r="K615" i="2"/>
  <c r="J615" i="2"/>
  <c r="I615" i="2"/>
  <c r="E615" i="2"/>
  <c r="A615" i="2"/>
  <c r="N614" i="2"/>
  <c r="M614" i="2"/>
  <c r="L614" i="2"/>
  <c r="K614" i="2"/>
  <c r="J614" i="2"/>
  <c r="I614" i="2"/>
  <c r="E614" i="2"/>
  <c r="A614" i="2"/>
  <c r="N613" i="2"/>
  <c r="M613" i="2"/>
  <c r="L613" i="2"/>
  <c r="K613" i="2"/>
  <c r="J613" i="2"/>
  <c r="I613" i="2"/>
  <c r="E613" i="2"/>
  <c r="A613" i="2"/>
  <c r="N612" i="2"/>
  <c r="M612" i="2"/>
  <c r="L612" i="2"/>
  <c r="K612" i="2"/>
  <c r="J612" i="2"/>
  <c r="I612" i="2"/>
  <c r="E612" i="2"/>
  <c r="A612" i="2"/>
  <c r="N611" i="2"/>
  <c r="M611" i="2"/>
  <c r="L611" i="2"/>
  <c r="K611" i="2"/>
  <c r="J611" i="2"/>
  <c r="I611" i="2"/>
  <c r="E611" i="2"/>
  <c r="A611" i="2"/>
  <c r="N610" i="2"/>
  <c r="M610" i="2"/>
  <c r="L610" i="2"/>
  <c r="K610" i="2"/>
  <c r="J610" i="2"/>
  <c r="I610" i="2"/>
  <c r="E610" i="2"/>
  <c r="A610" i="2"/>
  <c r="N609" i="2"/>
  <c r="M609" i="2"/>
  <c r="L609" i="2"/>
  <c r="K609" i="2"/>
  <c r="J609" i="2"/>
  <c r="I609" i="2"/>
  <c r="E609" i="2"/>
  <c r="A609" i="2"/>
  <c r="N608" i="2"/>
  <c r="M608" i="2"/>
  <c r="L608" i="2"/>
  <c r="K608" i="2"/>
  <c r="J608" i="2"/>
  <c r="I608" i="2"/>
  <c r="E608" i="2"/>
  <c r="A608" i="2"/>
  <c r="N607" i="2"/>
  <c r="M607" i="2"/>
  <c r="L607" i="2"/>
  <c r="K607" i="2"/>
  <c r="J607" i="2"/>
  <c r="I607" i="2"/>
  <c r="E607" i="2"/>
  <c r="A607" i="2"/>
  <c r="N606" i="2"/>
  <c r="M606" i="2"/>
  <c r="L606" i="2"/>
  <c r="K606" i="2"/>
  <c r="J606" i="2"/>
  <c r="I606" i="2"/>
  <c r="E606" i="2"/>
  <c r="A606" i="2"/>
  <c r="N605" i="2"/>
  <c r="M605" i="2"/>
  <c r="L605" i="2"/>
  <c r="K605" i="2"/>
  <c r="J605" i="2"/>
  <c r="I605" i="2"/>
  <c r="E605" i="2"/>
  <c r="A605" i="2"/>
  <c r="N604" i="2"/>
  <c r="M604" i="2"/>
  <c r="L604" i="2"/>
  <c r="K604" i="2"/>
  <c r="J604" i="2"/>
  <c r="I604" i="2"/>
  <c r="E604" i="2"/>
  <c r="A604" i="2"/>
  <c r="N603" i="2"/>
  <c r="M603" i="2"/>
  <c r="L603" i="2"/>
  <c r="K603" i="2"/>
  <c r="J603" i="2"/>
  <c r="I603" i="2"/>
  <c r="E603" i="2"/>
  <c r="A603" i="2"/>
  <c r="N602" i="2"/>
  <c r="M602" i="2"/>
  <c r="L602" i="2"/>
  <c r="K602" i="2"/>
  <c r="J602" i="2"/>
  <c r="I602" i="2"/>
  <c r="E602" i="2"/>
  <c r="A602" i="2"/>
  <c r="N601" i="2"/>
  <c r="M601" i="2"/>
  <c r="L601" i="2"/>
  <c r="K601" i="2"/>
  <c r="J601" i="2"/>
  <c r="I601" i="2"/>
  <c r="E601" i="2"/>
  <c r="A601" i="2"/>
  <c r="N600" i="2"/>
  <c r="M600" i="2"/>
  <c r="L600" i="2"/>
  <c r="K600" i="2"/>
  <c r="J600" i="2"/>
  <c r="I600" i="2"/>
  <c r="E600" i="2"/>
  <c r="A600" i="2"/>
  <c r="N599" i="2"/>
  <c r="M599" i="2"/>
  <c r="L599" i="2"/>
  <c r="K599" i="2"/>
  <c r="J599" i="2"/>
  <c r="I599" i="2"/>
  <c r="E599" i="2"/>
  <c r="A599" i="2"/>
  <c r="N598" i="2"/>
  <c r="M598" i="2"/>
  <c r="L598" i="2"/>
  <c r="K598" i="2"/>
  <c r="J598" i="2"/>
  <c r="I598" i="2"/>
  <c r="E598" i="2"/>
  <c r="A598" i="2"/>
  <c r="N597" i="2"/>
  <c r="M597" i="2"/>
  <c r="L597" i="2"/>
  <c r="K597" i="2"/>
  <c r="J597" i="2"/>
  <c r="I597" i="2"/>
  <c r="E597" i="2"/>
  <c r="A597" i="2"/>
  <c r="N596" i="2"/>
  <c r="M596" i="2"/>
  <c r="L596" i="2"/>
  <c r="K596" i="2"/>
  <c r="J596" i="2"/>
  <c r="I596" i="2"/>
  <c r="E596" i="2"/>
  <c r="A596" i="2"/>
  <c r="N595" i="2"/>
  <c r="M595" i="2"/>
  <c r="L595" i="2"/>
  <c r="K595" i="2"/>
  <c r="J595" i="2"/>
  <c r="I595" i="2"/>
  <c r="E595" i="2"/>
  <c r="A595" i="2"/>
  <c r="N594" i="2"/>
  <c r="M594" i="2"/>
  <c r="L594" i="2"/>
  <c r="K594" i="2"/>
  <c r="J594" i="2"/>
  <c r="I594" i="2"/>
  <c r="E594" i="2"/>
  <c r="A594" i="2"/>
  <c r="N593" i="2"/>
  <c r="M593" i="2"/>
  <c r="L593" i="2"/>
  <c r="K593" i="2"/>
  <c r="J593" i="2"/>
  <c r="I593" i="2"/>
  <c r="E593" i="2"/>
  <c r="A593" i="2"/>
  <c r="N592" i="2"/>
  <c r="M592" i="2"/>
  <c r="L592" i="2"/>
  <c r="K592" i="2"/>
  <c r="J592" i="2"/>
  <c r="I592" i="2"/>
  <c r="E592" i="2"/>
  <c r="A592" i="2"/>
  <c r="N591" i="2"/>
  <c r="M591" i="2"/>
  <c r="L591" i="2"/>
  <c r="K591" i="2"/>
  <c r="J591" i="2"/>
  <c r="I591" i="2"/>
  <c r="E591" i="2"/>
  <c r="A591" i="2"/>
  <c r="N590" i="2"/>
  <c r="M590" i="2"/>
  <c r="L590" i="2"/>
  <c r="K590" i="2"/>
  <c r="J590" i="2"/>
  <c r="I590" i="2"/>
  <c r="E590" i="2"/>
  <c r="A590" i="2"/>
  <c r="N589" i="2"/>
  <c r="M589" i="2"/>
  <c r="L589" i="2"/>
  <c r="K589" i="2"/>
  <c r="J589" i="2"/>
  <c r="I589" i="2"/>
  <c r="E589" i="2"/>
  <c r="A589" i="2"/>
  <c r="N588" i="2"/>
  <c r="M588" i="2"/>
  <c r="L588" i="2"/>
  <c r="K588" i="2"/>
  <c r="J588" i="2"/>
  <c r="I588" i="2"/>
  <c r="E588" i="2"/>
  <c r="A588" i="2"/>
  <c r="N587" i="2"/>
  <c r="M587" i="2"/>
  <c r="L587" i="2"/>
  <c r="K587" i="2"/>
  <c r="J587" i="2"/>
  <c r="I587" i="2"/>
  <c r="E587" i="2"/>
  <c r="A587" i="2"/>
  <c r="N586" i="2"/>
  <c r="M586" i="2"/>
  <c r="L586" i="2"/>
  <c r="K586" i="2"/>
  <c r="J586" i="2"/>
  <c r="I586" i="2"/>
  <c r="E586" i="2"/>
  <c r="A586" i="2"/>
  <c r="N585" i="2"/>
  <c r="M585" i="2"/>
  <c r="L585" i="2"/>
  <c r="K585" i="2"/>
  <c r="J585" i="2"/>
  <c r="I585" i="2"/>
  <c r="E585" i="2"/>
  <c r="A585" i="2"/>
  <c r="N584" i="2"/>
  <c r="M584" i="2"/>
  <c r="L584" i="2"/>
  <c r="K584" i="2"/>
  <c r="J584" i="2"/>
  <c r="I584" i="2"/>
  <c r="E584" i="2"/>
  <c r="A584" i="2"/>
  <c r="N583" i="2"/>
  <c r="M583" i="2"/>
  <c r="L583" i="2"/>
  <c r="K583" i="2"/>
  <c r="J583" i="2"/>
  <c r="I583" i="2"/>
  <c r="E583" i="2"/>
  <c r="A583" i="2"/>
  <c r="N582" i="2"/>
  <c r="M582" i="2"/>
  <c r="L582" i="2"/>
  <c r="K582" i="2"/>
  <c r="J582" i="2"/>
  <c r="I582" i="2"/>
  <c r="E582" i="2"/>
  <c r="A582" i="2"/>
  <c r="N581" i="2"/>
  <c r="M581" i="2"/>
  <c r="L581" i="2"/>
  <c r="K581" i="2"/>
  <c r="J581" i="2"/>
  <c r="I581" i="2"/>
  <c r="E581" i="2"/>
  <c r="A581" i="2"/>
  <c r="N580" i="2"/>
  <c r="M580" i="2"/>
  <c r="L580" i="2"/>
  <c r="K580" i="2"/>
  <c r="J580" i="2"/>
  <c r="I580" i="2"/>
  <c r="E580" i="2"/>
  <c r="A580" i="2"/>
  <c r="N579" i="2"/>
  <c r="M579" i="2"/>
  <c r="L579" i="2"/>
  <c r="K579" i="2"/>
  <c r="J579" i="2"/>
  <c r="I579" i="2"/>
  <c r="E579" i="2"/>
  <c r="A579" i="2"/>
  <c r="N578" i="2"/>
  <c r="M578" i="2"/>
  <c r="L578" i="2"/>
  <c r="K578" i="2"/>
  <c r="J578" i="2"/>
  <c r="I578" i="2"/>
  <c r="E578" i="2"/>
  <c r="A578" i="2"/>
  <c r="N577" i="2"/>
  <c r="M577" i="2"/>
  <c r="L577" i="2"/>
  <c r="K577" i="2"/>
  <c r="J577" i="2"/>
  <c r="I577" i="2"/>
  <c r="E577" i="2"/>
  <c r="A577" i="2"/>
  <c r="N576" i="2"/>
  <c r="M576" i="2"/>
  <c r="L576" i="2"/>
  <c r="K576" i="2"/>
  <c r="J576" i="2"/>
  <c r="I576" i="2"/>
  <c r="E576" i="2"/>
  <c r="A576" i="2"/>
  <c r="N575" i="2"/>
  <c r="M575" i="2"/>
  <c r="L575" i="2"/>
  <c r="K575" i="2"/>
  <c r="J575" i="2"/>
  <c r="I575" i="2"/>
  <c r="E575" i="2"/>
  <c r="A575" i="2"/>
  <c r="N574" i="2"/>
  <c r="M574" i="2"/>
  <c r="L574" i="2"/>
  <c r="K574" i="2"/>
  <c r="J574" i="2"/>
  <c r="I574" i="2"/>
  <c r="E574" i="2"/>
  <c r="A574" i="2"/>
  <c r="N573" i="2"/>
  <c r="M573" i="2"/>
  <c r="L573" i="2"/>
  <c r="K573" i="2"/>
  <c r="J573" i="2"/>
  <c r="I573" i="2"/>
  <c r="E573" i="2"/>
  <c r="A573" i="2"/>
  <c r="N572" i="2"/>
  <c r="M572" i="2"/>
  <c r="L572" i="2"/>
  <c r="K572" i="2"/>
  <c r="J572" i="2"/>
  <c r="I572" i="2"/>
  <c r="E572" i="2"/>
  <c r="A572" i="2"/>
  <c r="N571" i="2"/>
  <c r="M571" i="2"/>
  <c r="L571" i="2"/>
  <c r="K571" i="2"/>
  <c r="J571" i="2"/>
  <c r="I571" i="2"/>
  <c r="E571" i="2"/>
  <c r="A571" i="2"/>
  <c r="N570" i="2"/>
  <c r="M570" i="2"/>
  <c r="L570" i="2"/>
  <c r="K570" i="2"/>
  <c r="J570" i="2"/>
  <c r="I570" i="2"/>
  <c r="E570" i="2"/>
  <c r="A570" i="2"/>
  <c r="N569" i="2"/>
  <c r="M569" i="2"/>
  <c r="L569" i="2"/>
  <c r="K569" i="2"/>
  <c r="J569" i="2"/>
  <c r="I569" i="2"/>
  <c r="E569" i="2"/>
  <c r="A569" i="2"/>
  <c r="N568" i="2"/>
  <c r="M568" i="2"/>
  <c r="L568" i="2"/>
  <c r="K568" i="2"/>
  <c r="J568" i="2"/>
  <c r="I568" i="2"/>
  <c r="E568" i="2"/>
  <c r="A568" i="2"/>
  <c r="N567" i="2"/>
  <c r="M567" i="2"/>
  <c r="L567" i="2"/>
  <c r="K567" i="2"/>
  <c r="J567" i="2"/>
  <c r="I567" i="2"/>
  <c r="E567" i="2"/>
  <c r="A567" i="2"/>
  <c r="N566" i="2"/>
  <c r="M566" i="2"/>
  <c r="L566" i="2"/>
  <c r="K566" i="2"/>
  <c r="J566" i="2"/>
  <c r="I566" i="2"/>
  <c r="E566" i="2"/>
  <c r="A566" i="2"/>
  <c r="N565" i="2"/>
  <c r="M565" i="2"/>
  <c r="L565" i="2"/>
  <c r="K565" i="2"/>
  <c r="J565" i="2"/>
  <c r="I565" i="2"/>
  <c r="E565" i="2"/>
  <c r="A565" i="2"/>
  <c r="N564" i="2"/>
  <c r="M564" i="2"/>
  <c r="L564" i="2"/>
  <c r="K564" i="2"/>
  <c r="J564" i="2"/>
  <c r="I564" i="2"/>
  <c r="E564" i="2"/>
  <c r="A564" i="2"/>
  <c r="N563" i="2"/>
  <c r="M563" i="2"/>
  <c r="L563" i="2"/>
  <c r="K563" i="2"/>
  <c r="J563" i="2"/>
  <c r="I563" i="2"/>
  <c r="E563" i="2"/>
  <c r="A563" i="2"/>
  <c r="N562" i="2"/>
  <c r="M562" i="2"/>
  <c r="L562" i="2"/>
  <c r="K562" i="2"/>
  <c r="J562" i="2"/>
  <c r="I562" i="2"/>
  <c r="E562" i="2"/>
  <c r="A562" i="2"/>
  <c r="N561" i="2"/>
  <c r="M561" i="2"/>
  <c r="L561" i="2"/>
  <c r="K561" i="2"/>
  <c r="J561" i="2"/>
  <c r="I561" i="2"/>
  <c r="E561" i="2"/>
  <c r="A561" i="2"/>
  <c r="N560" i="2"/>
  <c r="M560" i="2"/>
  <c r="L560" i="2"/>
  <c r="K560" i="2"/>
  <c r="J560" i="2"/>
  <c r="I560" i="2"/>
  <c r="E560" i="2"/>
  <c r="A560" i="2"/>
  <c r="N559" i="2"/>
  <c r="M559" i="2"/>
  <c r="L559" i="2"/>
  <c r="K559" i="2"/>
  <c r="J559" i="2"/>
  <c r="I559" i="2"/>
  <c r="E559" i="2"/>
  <c r="A559" i="2"/>
  <c r="N558" i="2"/>
  <c r="M558" i="2"/>
  <c r="L558" i="2"/>
  <c r="K558" i="2"/>
  <c r="J558" i="2"/>
  <c r="I558" i="2"/>
  <c r="E558" i="2"/>
  <c r="A558" i="2"/>
  <c r="N557" i="2"/>
  <c r="M557" i="2"/>
  <c r="L557" i="2"/>
  <c r="K557" i="2"/>
  <c r="J557" i="2"/>
  <c r="I557" i="2"/>
  <c r="E557" i="2"/>
  <c r="A557" i="2"/>
  <c r="N556" i="2"/>
  <c r="M556" i="2"/>
  <c r="L556" i="2"/>
  <c r="K556" i="2"/>
  <c r="J556" i="2"/>
  <c r="I556" i="2"/>
  <c r="E556" i="2"/>
  <c r="A556" i="2"/>
  <c r="N555" i="2"/>
  <c r="M555" i="2"/>
  <c r="L555" i="2"/>
  <c r="K555" i="2"/>
  <c r="J555" i="2"/>
  <c r="I555" i="2"/>
  <c r="E555" i="2"/>
  <c r="A555" i="2"/>
  <c r="N554" i="2"/>
  <c r="M554" i="2"/>
  <c r="L554" i="2"/>
  <c r="K554" i="2"/>
  <c r="J554" i="2"/>
  <c r="I554" i="2"/>
  <c r="E554" i="2"/>
  <c r="A554" i="2"/>
  <c r="N553" i="2"/>
  <c r="M553" i="2"/>
  <c r="L553" i="2"/>
  <c r="K553" i="2"/>
  <c r="J553" i="2"/>
  <c r="I553" i="2"/>
  <c r="E553" i="2"/>
  <c r="A553" i="2"/>
  <c r="N552" i="2"/>
  <c r="M552" i="2"/>
  <c r="L552" i="2"/>
  <c r="K552" i="2"/>
  <c r="J552" i="2"/>
  <c r="I552" i="2"/>
  <c r="E552" i="2"/>
  <c r="A552" i="2"/>
  <c r="N551" i="2"/>
  <c r="M551" i="2"/>
  <c r="L551" i="2"/>
  <c r="K551" i="2"/>
  <c r="J551" i="2"/>
  <c r="I551" i="2"/>
  <c r="E551" i="2"/>
  <c r="A551" i="2"/>
  <c r="N550" i="2"/>
  <c r="M550" i="2"/>
  <c r="L550" i="2"/>
  <c r="K550" i="2"/>
  <c r="J550" i="2"/>
  <c r="I550" i="2"/>
  <c r="E550" i="2"/>
  <c r="A550" i="2"/>
  <c r="N549" i="2"/>
  <c r="M549" i="2"/>
  <c r="L549" i="2"/>
  <c r="K549" i="2"/>
  <c r="J549" i="2"/>
  <c r="I549" i="2"/>
  <c r="E549" i="2"/>
  <c r="A549" i="2"/>
  <c r="N548" i="2"/>
  <c r="M548" i="2"/>
  <c r="L548" i="2"/>
  <c r="K548" i="2"/>
  <c r="J548" i="2"/>
  <c r="I548" i="2"/>
  <c r="E548" i="2"/>
  <c r="A548" i="2"/>
  <c r="N547" i="2"/>
  <c r="M547" i="2"/>
  <c r="L547" i="2"/>
  <c r="K547" i="2"/>
  <c r="J547" i="2"/>
  <c r="I547" i="2"/>
  <c r="E547" i="2"/>
  <c r="A547" i="2"/>
  <c r="N546" i="2"/>
  <c r="M546" i="2"/>
  <c r="L546" i="2"/>
  <c r="K546" i="2"/>
  <c r="J546" i="2"/>
  <c r="I546" i="2"/>
  <c r="E546" i="2"/>
  <c r="A546" i="2"/>
  <c r="N545" i="2"/>
  <c r="M545" i="2"/>
  <c r="L545" i="2"/>
  <c r="K545" i="2"/>
  <c r="J545" i="2"/>
  <c r="I545" i="2"/>
  <c r="E545" i="2"/>
  <c r="A545" i="2"/>
  <c r="N544" i="2"/>
  <c r="M544" i="2"/>
  <c r="L544" i="2"/>
  <c r="K544" i="2"/>
  <c r="J544" i="2"/>
  <c r="I544" i="2"/>
  <c r="E544" i="2"/>
  <c r="A544" i="2"/>
  <c r="N543" i="2"/>
  <c r="M543" i="2"/>
  <c r="L543" i="2"/>
  <c r="K543" i="2"/>
  <c r="J543" i="2"/>
  <c r="I543" i="2"/>
  <c r="E543" i="2"/>
  <c r="A543" i="2"/>
  <c r="N542" i="2"/>
  <c r="M542" i="2"/>
  <c r="L542" i="2"/>
  <c r="K542" i="2"/>
  <c r="J542" i="2"/>
  <c r="I542" i="2"/>
  <c r="E542" i="2"/>
  <c r="A542" i="2"/>
  <c r="N541" i="2"/>
  <c r="M541" i="2"/>
  <c r="L541" i="2"/>
  <c r="K541" i="2"/>
  <c r="J541" i="2"/>
  <c r="I541" i="2"/>
  <c r="E541" i="2"/>
  <c r="A541" i="2"/>
  <c r="N540" i="2"/>
  <c r="M540" i="2"/>
  <c r="L540" i="2"/>
  <c r="K540" i="2"/>
  <c r="J540" i="2"/>
  <c r="I540" i="2"/>
  <c r="E540" i="2"/>
  <c r="A540" i="2"/>
  <c r="N539" i="2"/>
  <c r="M539" i="2"/>
  <c r="L539" i="2"/>
  <c r="K539" i="2"/>
  <c r="J539" i="2"/>
  <c r="I539" i="2"/>
  <c r="E539" i="2"/>
  <c r="A539" i="2"/>
  <c r="N538" i="2"/>
  <c r="M538" i="2"/>
  <c r="L538" i="2"/>
  <c r="K538" i="2"/>
  <c r="J538" i="2"/>
  <c r="I538" i="2"/>
  <c r="E538" i="2"/>
  <c r="A538" i="2"/>
  <c r="N537" i="2"/>
  <c r="M537" i="2"/>
  <c r="L537" i="2"/>
  <c r="K537" i="2"/>
  <c r="J537" i="2"/>
  <c r="I537" i="2"/>
  <c r="E537" i="2"/>
  <c r="A537" i="2"/>
  <c r="N536" i="2"/>
  <c r="M536" i="2"/>
  <c r="L536" i="2"/>
  <c r="K536" i="2"/>
  <c r="J536" i="2"/>
  <c r="I536" i="2"/>
  <c r="E536" i="2"/>
  <c r="A536" i="2"/>
  <c r="N535" i="2"/>
  <c r="M535" i="2"/>
  <c r="L535" i="2"/>
  <c r="K535" i="2"/>
  <c r="J535" i="2"/>
  <c r="I535" i="2"/>
  <c r="E535" i="2"/>
  <c r="A535" i="2"/>
  <c r="N534" i="2"/>
  <c r="M534" i="2"/>
  <c r="L534" i="2"/>
  <c r="K534" i="2"/>
  <c r="J534" i="2"/>
  <c r="I534" i="2"/>
  <c r="E534" i="2"/>
  <c r="A534" i="2"/>
  <c r="N533" i="2"/>
  <c r="M533" i="2"/>
  <c r="L533" i="2"/>
  <c r="K533" i="2"/>
  <c r="J533" i="2"/>
  <c r="I533" i="2"/>
  <c r="E533" i="2"/>
  <c r="A533" i="2"/>
  <c r="N532" i="2"/>
  <c r="M532" i="2"/>
  <c r="L532" i="2"/>
  <c r="K532" i="2"/>
  <c r="J532" i="2"/>
  <c r="I532" i="2"/>
  <c r="E532" i="2"/>
  <c r="A532" i="2"/>
  <c r="N531" i="2"/>
  <c r="M531" i="2"/>
  <c r="L531" i="2"/>
  <c r="K531" i="2"/>
  <c r="J531" i="2"/>
  <c r="I531" i="2"/>
  <c r="E531" i="2"/>
  <c r="A531" i="2"/>
  <c r="N530" i="2"/>
  <c r="M530" i="2"/>
  <c r="L530" i="2"/>
  <c r="K530" i="2"/>
  <c r="J530" i="2"/>
  <c r="I530" i="2"/>
  <c r="E530" i="2"/>
  <c r="A530" i="2"/>
  <c r="N529" i="2"/>
  <c r="M529" i="2"/>
  <c r="L529" i="2"/>
  <c r="K529" i="2"/>
  <c r="J529" i="2"/>
  <c r="I529" i="2"/>
  <c r="E529" i="2"/>
  <c r="A529" i="2"/>
  <c r="N528" i="2"/>
  <c r="M528" i="2"/>
  <c r="L528" i="2"/>
  <c r="K528" i="2"/>
  <c r="J528" i="2"/>
  <c r="I528" i="2"/>
  <c r="E528" i="2"/>
  <c r="A528" i="2"/>
  <c r="N527" i="2"/>
  <c r="M527" i="2"/>
  <c r="L527" i="2"/>
  <c r="K527" i="2"/>
  <c r="J527" i="2"/>
  <c r="I527" i="2"/>
  <c r="E527" i="2"/>
  <c r="A527" i="2"/>
  <c r="N526" i="2"/>
  <c r="M526" i="2"/>
  <c r="L526" i="2"/>
  <c r="K526" i="2"/>
  <c r="J526" i="2"/>
  <c r="I526" i="2"/>
  <c r="E526" i="2"/>
  <c r="A526" i="2"/>
  <c r="N525" i="2"/>
  <c r="M525" i="2"/>
  <c r="L525" i="2"/>
  <c r="K525" i="2"/>
  <c r="J525" i="2"/>
  <c r="I525" i="2"/>
  <c r="E525" i="2"/>
  <c r="A525" i="2"/>
  <c r="N524" i="2"/>
  <c r="M524" i="2"/>
  <c r="L524" i="2"/>
  <c r="K524" i="2"/>
  <c r="J524" i="2"/>
  <c r="I524" i="2"/>
  <c r="E524" i="2"/>
  <c r="A524" i="2"/>
  <c r="N523" i="2"/>
  <c r="M523" i="2"/>
  <c r="L523" i="2"/>
  <c r="K523" i="2"/>
  <c r="J523" i="2"/>
  <c r="I523" i="2"/>
  <c r="E523" i="2"/>
  <c r="A523" i="2"/>
  <c r="N522" i="2"/>
  <c r="M522" i="2"/>
  <c r="L522" i="2"/>
  <c r="K522" i="2"/>
  <c r="J522" i="2"/>
  <c r="I522" i="2"/>
  <c r="E522" i="2"/>
  <c r="A522" i="2"/>
  <c r="N521" i="2"/>
  <c r="M521" i="2"/>
  <c r="L521" i="2"/>
  <c r="K521" i="2"/>
  <c r="J521" i="2"/>
  <c r="I521" i="2"/>
  <c r="E521" i="2"/>
  <c r="A521" i="2"/>
  <c r="N520" i="2"/>
  <c r="M520" i="2"/>
  <c r="L520" i="2"/>
  <c r="K520" i="2"/>
  <c r="J520" i="2"/>
  <c r="I520" i="2"/>
  <c r="E520" i="2"/>
  <c r="A520" i="2"/>
  <c r="N519" i="2"/>
  <c r="M519" i="2"/>
  <c r="L519" i="2"/>
  <c r="K519" i="2"/>
  <c r="J519" i="2"/>
  <c r="I519" i="2"/>
  <c r="E519" i="2"/>
  <c r="A519" i="2"/>
  <c r="N518" i="2"/>
  <c r="M518" i="2"/>
  <c r="L518" i="2"/>
  <c r="K518" i="2"/>
  <c r="J518" i="2"/>
  <c r="I518" i="2"/>
  <c r="E518" i="2"/>
  <c r="A518" i="2"/>
  <c r="N517" i="2"/>
  <c r="M517" i="2"/>
  <c r="L517" i="2"/>
  <c r="K517" i="2"/>
  <c r="J517" i="2"/>
  <c r="I517" i="2"/>
  <c r="E517" i="2"/>
  <c r="A517" i="2"/>
  <c r="N516" i="2"/>
  <c r="M516" i="2"/>
  <c r="L516" i="2"/>
  <c r="K516" i="2"/>
  <c r="J516" i="2"/>
  <c r="I516" i="2"/>
  <c r="E516" i="2"/>
  <c r="A516" i="2"/>
  <c r="N515" i="2"/>
  <c r="M515" i="2"/>
  <c r="L515" i="2"/>
  <c r="K515" i="2"/>
  <c r="J515" i="2"/>
  <c r="I515" i="2"/>
  <c r="E515" i="2"/>
  <c r="A515" i="2"/>
  <c r="N514" i="2"/>
  <c r="M514" i="2"/>
  <c r="L514" i="2"/>
  <c r="K514" i="2"/>
  <c r="J514" i="2"/>
  <c r="I514" i="2"/>
  <c r="E514" i="2"/>
  <c r="A514" i="2"/>
  <c r="N513" i="2"/>
  <c r="M513" i="2"/>
  <c r="L513" i="2"/>
  <c r="K513" i="2"/>
  <c r="J513" i="2"/>
  <c r="I513" i="2"/>
  <c r="E513" i="2"/>
  <c r="A513" i="2"/>
  <c r="N512" i="2"/>
  <c r="M512" i="2"/>
  <c r="L512" i="2"/>
  <c r="K512" i="2"/>
  <c r="J512" i="2"/>
  <c r="I512" i="2"/>
  <c r="E512" i="2"/>
  <c r="A512" i="2"/>
  <c r="N511" i="2"/>
  <c r="M511" i="2"/>
  <c r="L511" i="2"/>
  <c r="K511" i="2"/>
  <c r="J511" i="2"/>
  <c r="I511" i="2"/>
  <c r="E511" i="2"/>
  <c r="A511" i="2"/>
  <c r="N510" i="2"/>
  <c r="M510" i="2"/>
  <c r="L510" i="2"/>
  <c r="K510" i="2"/>
  <c r="J510" i="2"/>
  <c r="I510" i="2"/>
  <c r="E510" i="2"/>
  <c r="A510" i="2"/>
  <c r="N509" i="2"/>
  <c r="M509" i="2"/>
  <c r="L509" i="2"/>
  <c r="K509" i="2"/>
  <c r="J509" i="2"/>
  <c r="I509" i="2"/>
  <c r="E509" i="2"/>
  <c r="A509" i="2"/>
  <c r="N508" i="2"/>
  <c r="M508" i="2"/>
  <c r="L508" i="2"/>
  <c r="K508" i="2"/>
  <c r="J508" i="2"/>
  <c r="I508" i="2"/>
  <c r="E508" i="2"/>
  <c r="A508" i="2"/>
  <c r="N507" i="2"/>
  <c r="M507" i="2"/>
  <c r="L507" i="2"/>
  <c r="K507" i="2"/>
  <c r="J507" i="2"/>
  <c r="I507" i="2"/>
  <c r="E507" i="2"/>
  <c r="A507" i="2"/>
  <c r="N506" i="2"/>
  <c r="M506" i="2"/>
  <c r="L506" i="2"/>
  <c r="K506" i="2"/>
  <c r="J506" i="2"/>
  <c r="I506" i="2"/>
  <c r="E506" i="2"/>
  <c r="A506" i="2"/>
  <c r="N505" i="2"/>
  <c r="M505" i="2"/>
  <c r="L505" i="2"/>
  <c r="K505" i="2"/>
  <c r="J505" i="2"/>
  <c r="I505" i="2"/>
  <c r="E505" i="2"/>
  <c r="A505" i="2"/>
  <c r="N504" i="2"/>
  <c r="M504" i="2"/>
  <c r="L504" i="2"/>
  <c r="K504" i="2"/>
  <c r="J504" i="2"/>
  <c r="I504" i="2"/>
  <c r="E504" i="2"/>
  <c r="A504" i="2"/>
  <c r="N503" i="2"/>
  <c r="M503" i="2"/>
  <c r="L503" i="2"/>
  <c r="K503" i="2"/>
  <c r="J503" i="2"/>
  <c r="I503" i="2"/>
  <c r="E503" i="2"/>
  <c r="A503" i="2"/>
  <c r="N502" i="2"/>
  <c r="M502" i="2"/>
  <c r="L502" i="2"/>
  <c r="K502" i="2"/>
  <c r="J502" i="2"/>
  <c r="I502" i="2"/>
  <c r="E502" i="2"/>
  <c r="A502" i="2"/>
  <c r="N501" i="2"/>
  <c r="M501" i="2"/>
  <c r="L501" i="2"/>
  <c r="K501" i="2"/>
  <c r="J501" i="2"/>
  <c r="I501" i="2"/>
  <c r="E501" i="2"/>
  <c r="A501" i="2"/>
  <c r="N500" i="2"/>
  <c r="M500" i="2"/>
  <c r="L500" i="2"/>
  <c r="K500" i="2"/>
  <c r="J500" i="2"/>
  <c r="I500" i="2"/>
  <c r="E500" i="2"/>
  <c r="A500" i="2"/>
  <c r="N499" i="2"/>
  <c r="M499" i="2"/>
  <c r="L499" i="2"/>
  <c r="K499" i="2"/>
  <c r="J499" i="2"/>
  <c r="I499" i="2"/>
  <c r="E499" i="2"/>
  <c r="A499" i="2"/>
  <c r="N498" i="2"/>
  <c r="M498" i="2"/>
  <c r="L498" i="2"/>
  <c r="K498" i="2"/>
  <c r="J498" i="2"/>
  <c r="I498" i="2"/>
  <c r="E498" i="2"/>
  <c r="A498" i="2"/>
  <c r="N497" i="2"/>
  <c r="M497" i="2"/>
  <c r="L497" i="2"/>
  <c r="K497" i="2"/>
  <c r="J497" i="2"/>
  <c r="I497" i="2"/>
  <c r="E497" i="2"/>
  <c r="A497" i="2"/>
  <c r="N496" i="2"/>
  <c r="M496" i="2"/>
  <c r="L496" i="2"/>
  <c r="K496" i="2"/>
  <c r="J496" i="2"/>
  <c r="I496" i="2"/>
  <c r="E496" i="2"/>
  <c r="A496" i="2"/>
  <c r="N495" i="2"/>
  <c r="M495" i="2"/>
  <c r="L495" i="2"/>
  <c r="K495" i="2"/>
  <c r="J495" i="2"/>
  <c r="I495" i="2"/>
  <c r="E495" i="2"/>
  <c r="A495" i="2"/>
  <c r="N494" i="2"/>
  <c r="M494" i="2"/>
  <c r="L494" i="2"/>
  <c r="K494" i="2"/>
  <c r="J494" i="2"/>
  <c r="I494" i="2"/>
  <c r="E494" i="2"/>
  <c r="A494" i="2"/>
  <c r="N493" i="2"/>
  <c r="M493" i="2"/>
  <c r="L493" i="2"/>
  <c r="K493" i="2"/>
  <c r="J493" i="2"/>
  <c r="I493" i="2"/>
  <c r="E493" i="2"/>
  <c r="A493" i="2"/>
  <c r="N492" i="2"/>
  <c r="M492" i="2"/>
  <c r="L492" i="2"/>
  <c r="K492" i="2"/>
  <c r="J492" i="2"/>
  <c r="I492" i="2"/>
  <c r="E492" i="2"/>
  <c r="A492" i="2"/>
  <c r="N491" i="2"/>
  <c r="M491" i="2"/>
  <c r="L491" i="2"/>
  <c r="K491" i="2"/>
  <c r="J491" i="2"/>
  <c r="I491" i="2"/>
  <c r="E491" i="2"/>
  <c r="A491" i="2"/>
  <c r="N490" i="2"/>
  <c r="M490" i="2"/>
  <c r="L490" i="2"/>
  <c r="K490" i="2"/>
  <c r="J490" i="2"/>
  <c r="I490" i="2"/>
  <c r="E490" i="2"/>
  <c r="A490" i="2"/>
  <c r="N489" i="2"/>
  <c r="M489" i="2"/>
  <c r="L489" i="2"/>
  <c r="K489" i="2"/>
  <c r="J489" i="2"/>
  <c r="I489" i="2"/>
  <c r="E489" i="2"/>
  <c r="A489" i="2"/>
  <c r="N488" i="2"/>
  <c r="M488" i="2"/>
  <c r="L488" i="2"/>
  <c r="K488" i="2"/>
  <c r="J488" i="2"/>
  <c r="I488" i="2"/>
  <c r="E488" i="2"/>
  <c r="A488" i="2"/>
  <c r="N487" i="2"/>
  <c r="M487" i="2"/>
  <c r="L487" i="2"/>
  <c r="K487" i="2"/>
  <c r="J487" i="2"/>
  <c r="I487" i="2"/>
  <c r="E487" i="2"/>
  <c r="A487" i="2"/>
  <c r="N486" i="2"/>
  <c r="M486" i="2"/>
  <c r="L486" i="2"/>
  <c r="K486" i="2"/>
  <c r="J486" i="2"/>
  <c r="I486" i="2"/>
  <c r="E486" i="2"/>
  <c r="A486" i="2"/>
  <c r="N485" i="2"/>
  <c r="M485" i="2"/>
  <c r="L485" i="2"/>
  <c r="K485" i="2"/>
  <c r="J485" i="2"/>
  <c r="I485" i="2"/>
  <c r="E485" i="2"/>
  <c r="A485" i="2"/>
  <c r="N484" i="2"/>
  <c r="M484" i="2"/>
  <c r="L484" i="2"/>
  <c r="K484" i="2"/>
  <c r="J484" i="2"/>
  <c r="I484" i="2"/>
  <c r="E484" i="2"/>
  <c r="A484" i="2"/>
  <c r="N483" i="2"/>
  <c r="M483" i="2"/>
  <c r="L483" i="2"/>
  <c r="K483" i="2"/>
  <c r="J483" i="2"/>
  <c r="I483" i="2"/>
  <c r="E483" i="2"/>
  <c r="A483" i="2"/>
  <c r="N482" i="2"/>
  <c r="M482" i="2"/>
  <c r="L482" i="2"/>
  <c r="K482" i="2"/>
  <c r="J482" i="2"/>
  <c r="I482" i="2"/>
  <c r="E482" i="2"/>
  <c r="A482" i="2"/>
  <c r="N481" i="2"/>
  <c r="M481" i="2"/>
  <c r="L481" i="2"/>
  <c r="K481" i="2"/>
  <c r="J481" i="2"/>
  <c r="I481" i="2"/>
  <c r="E481" i="2"/>
  <c r="A481" i="2"/>
  <c r="N480" i="2"/>
  <c r="M480" i="2"/>
  <c r="L480" i="2"/>
  <c r="K480" i="2"/>
  <c r="J480" i="2"/>
  <c r="I480" i="2"/>
  <c r="E480" i="2"/>
  <c r="A480" i="2"/>
  <c r="N479" i="2"/>
  <c r="M479" i="2"/>
  <c r="L479" i="2"/>
  <c r="K479" i="2"/>
  <c r="J479" i="2"/>
  <c r="I479" i="2"/>
  <c r="E479" i="2"/>
  <c r="A479" i="2"/>
  <c r="N478" i="2"/>
  <c r="M478" i="2"/>
  <c r="L478" i="2"/>
  <c r="K478" i="2"/>
  <c r="J478" i="2"/>
  <c r="I478" i="2"/>
  <c r="E478" i="2"/>
  <c r="A478" i="2"/>
  <c r="N477" i="2"/>
  <c r="M477" i="2"/>
  <c r="L477" i="2"/>
  <c r="K477" i="2"/>
  <c r="J477" i="2"/>
  <c r="I477" i="2"/>
  <c r="E477" i="2"/>
  <c r="A477" i="2"/>
  <c r="N476" i="2"/>
  <c r="M476" i="2"/>
  <c r="L476" i="2"/>
  <c r="K476" i="2"/>
  <c r="J476" i="2"/>
  <c r="I476" i="2"/>
  <c r="E476" i="2"/>
  <c r="A476" i="2"/>
  <c r="N475" i="2"/>
  <c r="M475" i="2"/>
  <c r="L475" i="2"/>
  <c r="K475" i="2"/>
  <c r="J475" i="2"/>
  <c r="I475" i="2"/>
  <c r="E475" i="2"/>
  <c r="A475" i="2"/>
  <c r="N474" i="2"/>
  <c r="M474" i="2"/>
  <c r="L474" i="2"/>
  <c r="K474" i="2"/>
  <c r="J474" i="2"/>
  <c r="I474" i="2"/>
  <c r="E474" i="2"/>
  <c r="A474" i="2"/>
  <c r="N473" i="2"/>
  <c r="M473" i="2"/>
  <c r="L473" i="2"/>
  <c r="K473" i="2"/>
  <c r="J473" i="2"/>
  <c r="I473" i="2"/>
  <c r="E473" i="2"/>
  <c r="A473" i="2"/>
  <c r="N472" i="2"/>
  <c r="M472" i="2"/>
  <c r="L472" i="2"/>
  <c r="K472" i="2"/>
  <c r="J472" i="2"/>
  <c r="I472" i="2"/>
  <c r="E472" i="2"/>
  <c r="A472" i="2"/>
  <c r="N471" i="2"/>
  <c r="M471" i="2"/>
  <c r="L471" i="2"/>
  <c r="K471" i="2"/>
  <c r="J471" i="2"/>
  <c r="I471" i="2"/>
  <c r="E471" i="2"/>
  <c r="A471" i="2"/>
  <c r="N470" i="2"/>
  <c r="M470" i="2"/>
  <c r="L470" i="2"/>
  <c r="K470" i="2"/>
  <c r="J470" i="2"/>
  <c r="I470" i="2"/>
  <c r="E470" i="2"/>
  <c r="A470" i="2"/>
  <c r="N469" i="2"/>
  <c r="M469" i="2"/>
  <c r="L469" i="2"/>
  <c r="K469" i="2"/>
  <c r="J469" i="2"/>
  <c r="I469" i="2"/>
  <c r="E469" i="2"/>
  <c r="A469" i="2"/>
  <c r="N468" i="2"/>
  <c r="M468" i="2"/>
  <c r="L468" i="2"/>
  <c r="K468" i="2"/>
  <c r="J468" i="2"/>
  <c r="I468" i="2"/>
  <c r="E468" i="2"/>
  <c r="A468" i="2"/>
  <c r="N467" i="2"/>
  <c r="M467" i="2"/>
  <c r="L467" i="2"/>
  <c r="K467" i="2"/>
  <c r="J467" i="2"/>
  <c r="I467" i="2"/>
  <c r="E467" i="2"/>
  <c r="A467" i="2"/>
  <c r="N466" i="2"/>
  <c r="M466" i="2"/>
  <c r="L466" i="2"/>
  <c r="K466" i="2"/>
  <c r="J466" i="2"/>
  <c r="I466" i="2"/>
  <c r="E466" i="2"/>
  <c r="A466" i="2"/>
  <c r="N465" i="2"/>
  <c r="M465" i="2"/>
  <c r="L465" i="2"/>
  <c r="K465" i="2"/>
  <c r="J465" i="2"/>
  <c r="I465" i="2"/>
  <c r="E465" i="2"/>
  <c r="A465" i="2"/>
  <c r="N464" i="2"/>
  <c r="M464" i="2"/>
  <c r="L464" i="2"/>
  <c r="K464" i="2"/>
  <c r="J464" i="2"/>
  <c r="I464" i="2"/>
  <c r="E464" i="2"/>
  <c r="A464" i="2"/>
  <c r="N463" i="2"/>
  <c r="M463" i="2"/>
  <c r="L463" i="2"/>
  <c r="K463" i="2"/>
  <c r="J463" i="2"/>
  <c r="I463" i="2"/>
  <c r="E463" i="2"/>
  <c r="A463" i="2"/>
  <c r="N462" i="2"/>
  <c r="M462" i="2"/>
  <c r="L462" i="2"/>
  <c r="K462" i="2"/>
  <c r="J462" i="2"/>
  <c r="I462" i="2"/>
  <c r="E462" i="2"/>
  <c r="A462" i="2"/>
  <c r="N461" i="2"/>
  <c r="M461" i="2"/>
  <c r="L461" i="2"/>
  <c r="K461" i="2"/>
  <c r="J461" i="2"/>
  <c r="I461" i="2"/>
  <c r="E461" i="2"/>
  <c r="A461" i="2"/>
  <c r="N460" i="2"/>
  <c r="M460" i="2"/>
  <c r="L460" i="2"/>
  <c r="K460" i="2"/>
  <c r="J460" i="2"/>
  <c r="I460" i="2"/>
  <c r="E460" i="2"/>
  <c r="A460" i="2"/>
  <c r="N459" i="2"/>
  <c r="M459" i="2"/>
  <c r="L459" i="2"/>
  <c r="K459" i="2"/>
  <c r="J459" i="2"/>
  <c r="I459" i="2"/>
  <c r="E459" i="2"/>
  <c r="A459" i="2"/>
  <c r="N458" i="2"/>
  <c r="M458" i="2"/>
  <c r="L458" i="2"/>
  <c r="K458" i="2"/>
  <c r="J458" i="2"/>
  <c r="I458" i="2"/>
  <c r="E458" i="2"/>
  <c r="A458" i="2"/>
  <c r="N457" i="2"/>
  <c r="M457" i="2"/>
  <c r="L457" i="2"/>
  <c r="K457" i="2"/>
  <c r="J457" i="2"/>
  <c r="I457" i="2"/>
  <c r="E457" i="2"/>
  <c r="A457" i="2"/>
  <c r="N456" i="2"/>
  <c r="M456" i="2"/>
  <c r="L456" i="2"/>
  <c r="K456" i="2"/>
  <c r="J456" i="2"/>
  <c r="I456" i="2"/>
  <c r="E456" i="2"/>
  <c r="A456" i="2"/>
  <c r="N455" i="2"/>
  <c r="M455" i="2"/>
  <c r="L455" i="2"/>
  <c r="K455" i="2"/>
  <c r="J455" i="2"/>
  <c r="I455" i="2"/>
  <c r="E455" i="2"/>
  <c r="A455" i="2"/>
  <c r="N454" i="2"/>
  <c r="M454" i="2"/>
  <c r="L454" i="2"/>
  <c r="K454" i="2"/>
  <c r="J454" i="2"/>
  <c r="I454" i="2"/>
  <c r="E454" i="2"/>
  <c r="A454" i="2"/>
  <c r="N453" i="2"/>
  <c r="M453" i="2"/>
  <c r="L453" i="2"/>
  <c r="K453" i="2"/>
  <c r="J453" i="2"/>
  <c r="I453" i="2"/>
  <c r="E453" i="2"/>
  <c r="A453" i="2"/>
  <c r="N452" i="2"/>
  <c r="M452" i="2"/>
  <c r="L452" i="2"/>
  <c r="K452" i="2"/>
  <c r="J452" i="2"/>
  <c r="I452" i="2"/>
  <c r="E452" i="2"/>
  <c r="A452" i="2"/>
  <c r="N451" i="2"/>
  <c r="M451" i="2"/>
  <c r="L451" i="2"/>
  <c r="K451" i="2"/>
  <c r="J451" i="2"/>
  <c r="I451" i="2"/>
  <c r="E451" i="2"/>
  <c r="A451" i="2"/>
  <c r="N450" i="2"/>
  <c r="M450" i="2"/>
  <c r="L450" i="2"/>
  <c r="K450" i="2"/>
  <c r="J450" i="2"/>
  <c r="I450" i="2"/>
  <c r="E450" i="2"/>
  <c r="A450" i="2"/>
  <c r="N449" i="2"/>
  <c r="M449" i="2"/>
  <c r="L449" i="2"/>
  <c r="K449" i="2"/>
  <c r="J449" i="2"/>
  <c r="I449" i="2"/>
  <c r="E449" i="2"/>
  <c r="A449" i="2"/>
  <c r="N448" i="2"/>
  <c r="M448" i="2"/>
  <c r="L448" i="2"/>
  <c r="K448" i="2"/>
  <c r="J448" i="2"/>
  <c r="I448" i="2"/>
  <c r="E448" i="2"/>
  <c r="A448" i="2"/>
  <c r="N447" i="2"/>
  <c r="M447" i="2"/>
  <c r="L447" i="2"/>
  <c r="K447" i="2"/>
  <c r="J447" i="2"/>
  <c r="I447" i="2"/>
  <c r="E447" i="2"/>
  <c r="A447" i="2"/>
  <c r="N446" i="2"/>
  <c r="M446" i="2"/>
  <c r="L446" i="2"/>
  <c r="K446" i="2"/>
  <c r="J446" i="2"/>
  <c r="I446" i="2"/>
  <c r="E446" i="2"/>
  <c r="A446" i="2"/>
  <c r="N445" i="2"/>
  <c r="M445" i="2"/>
  <c r="L445" i="2"/>
  <c r="K445" i="2"/>
  <c r="J445" i="2"/>
  <c r="I445" i="2"/>
  <c r="E445" i="2"/>
  <c r="A445" i="2"/>
  <c r="N444" i="2"/>
  <c r="M444" i="2"/>
  <c r="L444" i="2"/>
  <c r="K444" i="2"/>
  <c r="J444" i="2"/>
  <c r="I444" i="2"/>
  <c r="E444" i="2"/>
  <c r="A444" i="2"/>
  <c r="N443" i="2"/>
  <c r="M443" i="2"/>
  <c r="L443" i="2"/>
  <c r="K443" i="2"/>
  <c r="J443" i="2"/>
  <c r="I443" i="2"/>
  <c r="E443" i="2"/>
  <c r="A443" i="2"/>
  <c r="N442" i="2"/>
  <c r="M442" i="2"/>
  <c r="L442" i="2"/>
  <c r="K442" i="2"/>
  <c r="J442" i="2"/>
  <c r="I442" i="2"/>
  <c r="E442" i="2"/>
  <c r="A442" i="2"/>
  <c r="N441" i="2"/>
  <c r="M441" i="2"/>
  <c r="L441" i="2"/>
  <c r="K441" i="2"/>
  <c r="J441" i="2"/>
  <c r="I441" i="2"/>
  <c r="E441" i="2"/>
  <c r="A441" i="2"/>
  <c r="N440" i="2"/>
  <c r="M440" i="2"/>
  <c r="L440" i="2"/>
  <c r="K440" i="2"/>
  <c r="J440" i="2"/>
  <c r="I440" i="2"/>
  <c r="E440" i="2"/>
  <c r="A440" i="2"/>
  <c r="N439" i="2"/>
  <c r="M439" i="2"/>
  <c r="L439" i="2"/>
  <c r="K439" i="2"/>
  <c r="J439" i="2"/>
  <c r="I439" i="2"/>
  <c r="E439" i="2"/>
  <c r="A439" i="2"/>
  <c r="N438" i="2"/>
  <c r="M438" i="2"/>
  <c r="L438" i="2"/>
  <c r="K438" i="2"/>
  <c r="J438" i="2"/>
  <c r="I438" i="2"/>
  <c r="E438" i="2"/>
  <c r="A438" i="2"/>
  <c r="N437" i="2"/>
  <c r="M437" i="2"/>
  <c r="L437" i="2"/>
  <c r="K437" i="2"/>
  <c r="J437" i="2"/>
  <c r="I437" i="2"/>
  <c r="E437" i="2"/>
  <c r="A437" i="2"/>
  <c r="N436" i="2"/>
  <c r="M436" i="2"/>
  <c r="L436" i="2"/>
  <c r="K436" i="2"/>
  <c r="J436" i="2"/>
  <c r="I436" i="2"/>
  <c r="E436" i="2"/>
  <c r="A436" i="2"/>
  <c r="N435" i="2"/>
  <c r="M435" i="2"/>
  <c r="L435" i="2"/>
  <c r="K435" i="2"/>
  <c r="J435" i="2"/>
  <c r="I435" i="2"/>
  <c r="E435" i="2"/>
  <c r="A435" i="2"/>
  <c r="N434" i="2"/>
  <c r="M434" i="2"/>
  <c r="L434" i="2"/>
  <c r="K434" i="2"/>
  <c r="J434" i="2"/>
  <c r="I434" i="2"/>
  <c r="E434" i="2"/>
  <c r="A434" i="2"/>
  <c r="N433" i="2"/>
  <c r="M433" i="2"/>
  <c r="L433" i="2"/>
  <c r="K433" i="2"/>
  <c r="J433" i="2"/>
  <c r="I433" i="2"/>
  <c r="E433" i="2"/>
  <c r="A433" i="2"/>
  <c r="N432" i="2"/>
  <c r="M432" i="2"/>
  <c r="L432" i="2"/>
  <c r="K432" i="2"/>
  <c r="J432" i="2"/>
  <c r="I432" i="2"/>
  <c r="E432" i="2"/>
  <c r="A432" i="2"/>
  <c r="N431" i="2"/>
  <c r="M431" i="2"/>
  <c r="L431" i="2"/>
  <c r="K431" i="2"/>
  <c r="J431" i="2"/>
  <c r="I431" i="2"/>
  <c r="E431" i="2"/>
  <c r="A431" i="2"/>
  <c r="N430" i="2"/>
  <c r="M430" i="2"/>
  <c r="L430" i="2"/>
  <c r="K430" i="2"/>
  <c r="J430" i="2"/>
  <c r="I430" i="2"/>
  <c r="E430" i="2"/>
  <c r="A430" i="2"/>
  <c r="N429" i="2"/>
  <c r="M429" i="2"/>
  <c r="L429" i="2"/>
  <c r="K429" i="2"/>
  <c r="J429" i="2"/>
  <c r="I429" i="2"/>
  <c r="E429" i="2"/>
  <c r="A429" i="2"/>
  <c r="N428" i="2"/>
  <c r="M428" i="2"/>
  <c r="L428" i="2"/>
  <c r="K428" i="2"/>
  <c r="J428" i="2"/>
  <c r="I428" i="2"/>
  <c r="E428" i="2"/>
  <c r="A428" i="2"/>
  <c r="N427" i="2"/>
  <c r="M427" i="2"/>
  <c r="L427" i="2"/>
  <c r="K427" i="2"/>
  <c r="J427" i="2"/>
  <c r="I427" i="2"/>
  <c r="E427" i="2"/>
  <c r="A427" i="2"/>
  <c r="N426" i="2"/>
  <c r="M426" i="2"/>
  <c r="L426" i="2"/>
  <c r="K426" i="2"/>
  <c r="J426" i="2"/>
  <c r="I426" i="2"/>
  <c r="E426" i="2"/>
  <c r="A426" i="2"/>
  <c r="N425" i="2"/>
  <c r="M425" i="2"/>
  <c r="L425" i="2"/>
  <c r="K425" i="2"/>
  <c r="J425" i="2"/>
  <c r="I425" i="2"/>
  <c r="E425" i="2"/>
  <c r="A425" i="2"/>
  <c r="N424" i="2"/>
  <c r="M424" i="2"/>
  <c r="L424" i="2"/>
  <c r="K424" i="2"/>
  <c r="J424" i="2"/>
  <c r="I424" i="2"/>
  <c r="E424" i="2"/>
  <c r="A424" i="2"/>
  <c r="N423" i="2"/>
  <c r="M423" i="2"/>
  <c r="L423" i="2"/>
  <c r="K423" i="2"/>
  <c r="J423" i="2"/>
  <c r="I423" i="2"/>
  <c r="E423" i="2"/>
  <c r="A423" i="2"/>
  <c r="N422" i="2"/>
  <c r="M422" i="2"/>
  <c r="L422" i="2"/>
  <c r="K422" i="2"/>
  <c r="J422" i="2"/>
  <c r="I422" i="2"/>
  <c r="E422" i="2"/>
  <c r="A422" i="2"/>
  <c r="N421" i="2"/>
  <c r="M421" i="2"/>
  <c r="L421" i="2"/>
  <c r="K421" i="2"/>
  <c r="J421" i="2"/>
  <c r="I421" i="2"/>
  <c r="E421" i="2"/>
  <c r="A421" i="2"/>
  <c r="N420" i="2"/>
  <c r="M420" i="2"/>
  <c r="L420" i="2"/>
  <c r="K420" i="2"/>
  <c r="J420" i="2"/>
  <c r="I420" i="2"/>
  <c r="E420" i="2"/>
  <c r="A420" i="2"/>
  <c r="N419" i="2"/>
  <c r="M419" i="2"/>
  <c r="L419" i="2"/>
  <c r="K419" i="2"/>
  <c r="J419" i="2"/>
  <c r="I419" i="2"/>
  <c r="E419" i="2"/>
  <c r="A419" i="2"/>
  <c r="N418" i="2"/>
  <c r="M418" i="2"/>
  <c r="L418" i="2"/>
  <c r="K418" i="2"/>
  <c r="J418" i="2"/>
  <c r="I418" i="2"/>
  <c r="E418" i="2"/>
  <c r="A418" i="2"/>
  <c r="N417" i="2"/>
  <c r="M417" i="2"/>
  <c r="L417" i="2"/>
  <c r="K417" i="2"/>
  <c r="J417" i="2"/>
  <c r="I417" i="2"/>
  <c r="E417" i="2"/>
  <c r="A417" i="2"/>
  <c r="N416" i="2"/>
  <c r="M416" i="2"/>
  <c r="L416" i="2"/>
  <c r="K416" i="2"/>
  <c r="J416" i="2"/>
  <c r="I416" i="2"/>
  <c r="E416" i="2"/>
  <c r="A416" i="2"/>
  <c r="N415" i="2"/>
  <c r="M415" i="2"/>
  <c r="L415" i="2"/>
  <c r="K415" i="2"/>
  <c r="J415" i="2"/>
  <c r="I415" i="2"/>
  <c r="E415" i="2"/>
  <c r="A415" i="2"/>
  <c r="N414" i="2"/>
  <c r="M414" i="2"/>
  <c r="L414" i="2"/>
  <c r="K414" i="2"/>
  <c r="J414" i="2"/>
  <c r="I414" i="2"/>
  <c r="E414" i="2"/>
  <c r="A414" i="2"/>
  <c r="N413" i="2"/>
  <c r="M413" i="2"/>
  <c r="L413" i="2"/>
  <c r="K413" i="2"/>
  <c r="J413" i="2"/>
  <c r="I413" i="2"/>
  <c r="E413" i="2"/>
  <c r="A413" i="2"/>
  <c r="N412" i="2"/>
  <c r="M412" i="2"/>
  <c r="L412" i="2"/>
  <c r="K412" i="2"/>
  <c r="J412" i="2"/>
  <c r="I412" i="2"/>
  <c r="E412" i="2"/>
  <c r="A412" i="2"/>
  <c r="N411" i="2"/>
  <c r="M411" i="2"/>
  <c r="L411" i="2"/>
  <c r="K411" i="2"/>
  <c r="J411" i="2"/>
  <c r="I411" i="2"/>
  <c r="E411" i="2"/>
  <c r="A411" i="2"/>
  <c r="N410" i="2"/>
  <c r="M410" i="2"/>
  <c r="L410" i="2"/>
  <c r="K410" i="2"/>
  <c r="J410" i="2"/>
  <c r="I410" i="2"/>
  <c r="E410" i="2"/>
  <c r="A410" i="2"/>
  <c r="N409" i="2"/>
  <c r="M409" i="2"/>
  <c r="L409" i="2"/>
  <c r="K409" i="2"/>
  <c r="J409" i="2"/>
  <c r="I409" i="2"/>
  <c r="E409" i="2"/>
  <c r="A409" i="2"/>
  <c r="N408" i="2"/>
  <c r="M408" i="2"/>
  <c r="L408" i="2"/>
  <c r="K408" i="2"/>
  <c r="J408" i="2"/>
  <c r="I408" i="2"/>
  <c r="E408" i="2"/>
  <c r="A408" i="2"/>
  <c r="N407" i="2"/>
  <c r="M407" i="2"/>
  <c r="L407" i="2"/>
  <c r="K407" i="2"/>
  <c r="J407" i="2"/>
  <c r="I407" i="2"/>
  <c r="E407" i="2"/>
  <c r="A407" i="2"/>
  <c r="N406" i="2"/>
  <c r="M406" i="2"/>
  <c r="L406" i="2"/>
  <c r="K406" i="2"/>
  <c r="J406" i="2"/>
  <c r="I406" i="2"/>
  <c r="E406" i="2"/>
  <c r="A406" i="2"/>
  <c r="N405" i="2"/>
  <c r="M405" i="2"/>
  <c r="L405" i="2"/>
  <c r="K405" i="2"/>
  <c r="J405" i="2"/>
  <c r="I405" i="2"/>
  <c r="E405" i="2"/>
  <c r="A405" i="2"/>
  <c r="N404" i="2"/>
  <c r="M404" i="2"/>
  <c r="L404" i="2"/>
  <c r="K404" i="2"/>
  <c r="J404" i="2"/>
  <c r="I404" i="2"/>
  <c r="E404" i="2"/>
  <c r="A404" i="2"/>
  <c r="N403" i="2"/>
  <c r="M403" i="2"/>
  <c r="L403" i="2"/>
  <c r="K403" i="2"/>
  <c r="J403" i="2"/>
  <c r="I403" i="2"/>
  <c r="E403" i="2"/>
  <c r="A403" i="2"/>
  <c r="N402" i="2"/>
  <c r="M402" i="2"/>
  <c r="L402" i="2"/>
  <c r="K402" i="2"/>
  <c r="J402" i="2"/>
  <c r="I402" i="2"/>
  <c r="E402" i="2"/>
  <c r="A402" i="2"/>
  <c r="N401" i="2"/>
  <c r="M401" i="2"/>
  <c r="L401" i="2"/>
  <c r="K401" i="2"/>
  <c r="J401" i="2"/>
  <c r="I401" i="2"/>
  <c r="E401" i="2"/>
  <c r="A401" i="2"/>
  <c r="N400" i="2"/>
  <c r="M400" i="2"/>
  <c r="L400" i="2"/>
  <c r="K400" i="2"/>
  <c r="J400" i="2"/>
  <c r="I400" i="2"/>
  <c r="E400" i="2"/>
  <c r="A400" i="2"/>
  <c r="N399" i="2"/>
  <c r="M399" i="2"/>
  <c r="L399" i="2"/>
  <c r="K399" i="2"/>
  <c r="J399" i="2"/>
  <c r="I399" i="2"/>
  <c r="E399" i="2"/>
  <c r="A399" i="2"/>
  <c r="N398" i="2"/>
  <c r="M398" i="2"/>
  <c r="L398" i="2"/>
  <c r="K398" i="2"/>
  <c r="J398" i="2"/>
  <c r="I398" i="2"/>
  <c r="E398" i="2"/>
  <c r="A398" i="2"/>
  <c r="N397" i="2"/>
  <c r="M397" i="2"/>
  <c r="L397" i="2"/>
  <c r="K397" i="2"/>
  <c r="J397" i="2"/>
  <c r="I397" i="2"/>
  <c r="E397" i="2"/>
  <c r="A397" i="2"/>
  <c r="N396" i="2"/>
  <c r="M396" i="2"/>
  <c r="L396" i="2"/>
  <c r="K396" i="2"/>
  <c r="J396" i="2"/>
  <c r="I396" i="2"/>
  <c r="E396" i="2"/>
  <c r="A396" i="2"/>
  <c r="N395" i="2"/>
  <c r="M395" i="2"/>
  <c r="L395" i="2"/>
  <c r="K395" i="2"/>
  <c r="J395" i="2"/>
  <c r="I395" i="2"/>
  <c r="E395" i="2"/>
  <c r="A395" i="2"/>
  <c r="N394" i="2"/>
  <c r="M394" i="2"/>
  <c r="L394" i="2"/>
  <c r="K394" i="2"/>
  <c r="J394" i="2"/>
  <c r="I394" i="2"/>
  <c r="E394" i="2"/>
  <c r="A394" i="2"/>
  <c r="N393" i="2"/>
  <c r="M393" i="2"/>
  <c r="L393" i="2"/>
  <c r="K393" i="2"/>
  <c r="J393" i="2"/>
  <c r="I393" i="2"/>
  <c r="E393" i="2"/>
  <c r="A393" i="2"/>
  <c r="N392" i="2"/>
  <c r="M392" i="2"/>
  <c r="L392" i="2"/>
  <c r="K392" i="2"/>
  <c r="J392" i="2"/>
  <c r="I392" i="2"/>
  <c r="E392" i="2"/>
  <c r="A392" i="2"/>
  <c r="N391" i="2"/>
  <c r="M391" i="2"/>
  <c r="L391" i="2"/>
  <c r="K391" i="2"/>
  <c r="J391" i="2"/>
  <c r="I391" i="2"/>
  <c r="E391" i="2"/>
  <c r="A391" i="2"/>
  <c r="N390" i="2"/>
  <c r="M390" i="2"/>
  <c r="L390" i="2"/>
  <c r="K390" i="2"/>
  <c r="J390" i="2"/>
  <c r="I390" i="2"/>
  <c r="E390" i="2"/>
  <c r="A390" i="2"/>
  <c r="N389" i="2"/>
  <c r="M389" i="2"/>
  <c r="L389" i="2"/>
  <c r="K389" i="2"/>
  <c r="J389" i="2"/>
  <c r="I389" i="2"/>
  <c r="E389" i="2"/>
  <c r="A389" i="2"/>
  <c r="N388" i="2"/>
  <c r="M388" i="2"/>
  <c r="L388" i="2"/>
  <c r="K388" i="2"/>
  <c r="J388" i="2"/>
  <c r="I388" i="2"/>
  <c r="E388" i="2"/>
  <c r="A388" i="2"/>
  <c r="N387" i="2"/>
  <c r="M387" i="2"/>
  <c r="L387" i="2"/>
  <c r="K387" i="2"/>
  <c r="J387" i="2"/>
  <c r="I387" i="2"/>
  <c r="E387" i="2"/>
  <c r="A387" i="2"/>
  <c r="N386" i="2"/>
  <c r="M386" i="2"/>
  <c r="L386" i="2"/>
  <c r="K386" i="2"/>
  <c r="J386" i="2"/>
  <c r="I386" i="2"/>
  <c r="E386" i="2"/>
  <c r="A386" i="2"/>
  <c r="N385" i="2"/>
  <c r="M385" i="2"/>
  <c r="L385" i="2"/>
  <c r="K385" i="2"/>
  <c r="J385" i="2"/>
  <c r="I385" i="2"/>
  <c r="E385" i="2"/>
  <c r="A385" i="2"/>
  <c r="N384" i="2"/>
  <c r="M384" i="2"/>
  <c r="L384" i="2"/>
  <c r="K384" i="2"/>
  <c r="J384" i="2"/>
  <c r="I384" i="2"/>
  <c r="E384" i="2"/>
  <c r="A384" i="2"/>
  <c r="N383" i="2"/>
  <c r="M383" i="2"/>
  <c r="L383" i="2"/>
  <c r="K383" i="2"/>
  <c r="J383" i="2"/>
  <c r="I383" i="2"/>
  <c r="E383" i="2"/>
  <c r="A383" i="2"/>
  <c r="N382" i="2"/>
  <c r="M382" i="2"/>
  <c r="L382" i="2"/>
  <c r="K382" i="2"/>
  <c r="J382" i="2"/>
  <c r="I382" i="2"/>
  <c r="E382" i="2"/>
  <c r="A382" i="2"/>
  <c r="N381" i="2"/>
  <c r="M381" i="2"/>
  <c r="L381" i="2"/>
  <c r="K381" i="2"/>
  <c r="J381" i="2"/>
  <c r="I381" i="2"/>
  <c r="E381" i="2"/>
  <c r="A381" i="2"/>
  <c r="N380" i="2"/>
  <c r="M380" i="2"/>
  <c r="L380" i="2"/>
  <c r="K380" i="2"/>
  <c r="J380" i="2"/>
  <c r="I380" i="2"/>
  <c r="E380" i="2"/>
  <c r="A380" i="2"/>
  <c r="N379" i="2"/>
  <c r="M379" i="2"/>
  <c r="L379" i="2"/>
  <c r="K379" i="2"/>
  <c r="J379" i="2"/>
  <c r="I379" i="2"/>
  <c r="E379" i="2"/>
  <c r="A379" i="2"/>
  <c r="N378" i="2"/>
  <c r="M378" i="2"/>
  <c r="L378" i="2"/>
  <c r="K378" i="2"/>
  <c r="J378" i="2"/>
  <c r="I378" i="2"/>
  <c r="E378" i="2"/>
  <c r="A378" i="2"/>
  <c r="N377" i="2"/>
  <c r="M377" i="2"/>
  <c r="L377" i="2"/>
  <c r="K377" i="2"/>
  <c r="J377" i="2"/>
  <c r="I377" i="2"/>
  <c r="E377" i="2"/>
  <c r="A377" i="2"/>
  <c r="N376" i="2"/>
  <c r="M376" i="2"/>
  <c r="L376" i="2"/>
  <c r="K376" i="2"/>
  <c r="J376" i="2"/>
  <c r="I376" i="2"/>
  <c r="E376" i="2"/>
  <c r="A376" i="2"/>
  <c r="N375" i="2"/>
  <c r="M375" i="2"/>
  <c r="L375" i="2"/>
  <c r="K375" i="2"/>
  <c r="J375" i="2"/>
  <c r="I375" i="2"/>
  <c r="E375" i="2"/>
  <c r="A375" i="2"/>
  <c r="N374" i="2"/>
  <c r="M374" i="2"/>
  <c r="L374" i="2"/>
  <c r="K374" i="2"/>
  <c r="J374" i="2"/>
  <c r="I374" i="2"/>
  <c r="E374" i="2"/>
  <c r="A374" i="2"/>
  <c r="N373" i="2"/>
  <c r="M373" i="2"/>
  <c r="L373" i="2"/>
  <c r="K373" i="2"/>
  <c r="J373" i="2"/>
  <c r="I373" i="2"/>
  <c r="E373" i="2"/>
  <c r="A373" i="2"/>
  <c r="N372" i="2"/>
  <c r="M372" i="2"/>
  <c r="L372" i="2"/>
  <c r="K372" i="2"/>
  <c r="J372" i="2"/>
  <c r="I372" i="2"/>
  <c r="E372" i="2"/>
  <c r="A372" i="2"/>
  <c r="N371" i="2"/>
  <c r="M371" i="2"/>
  <c r="L371" i="2"/>
  <c r="K371" i="2"/>
  <c r="J371" i="2"/>
  <c r="I371" i="2"/>
  <c r="E371" i="2"/>
  <c r="A371" i="2"/>
  <c r="N370" i="2"/>
  <c r="M370" i="2"/>
  <c r="L370" i="2"/>
  <c r="K370" i="2"/>
  <c r="J370" i="2"/>
  <c r="I370" i="2"/>
  <c r="E370" i="2"/>
  <c r="A370" i="2"/>
  <c r="N369" i="2"/>
  <c r="M369" i="2"/>
  <c r="L369" i="2"/>
  <c r="K369" i="2"/>
  <c r="J369" i="2"/>
  <c r="I369" i="2"/>
  <c r="E369" i="2"/>
  <c r="A369" i="2"/>
  <c r="N368" i="2"/>
  <c r="M368" i="2"/>
  <c r="L368" i="2"/>
  <c r="K368" i="2"/>
  <c r="J368" i="2"/>
  <c r="I368" i="2"/>
  <c r="E368" i="2"/>
  <c r="A368" i="2"/>
  <c r="N367" i="2"/>
  <c r="M367" i="2"/>
  <c r="L367" i="2"/>
  <c r="K367" i="2"/>
  <c r="J367" i="2"/>
  <c r="I367" i="2"/>
  <c r="E367" i="2"/>
  <c r="A367" i="2"/>
  <c r="N366" i="2"/>
  <c r="M366" i="2"/>
  <c r="L366" i="2"/>
  <c r="K366" i="2"/>
  <c r="J366" i="2"/>
  <c r="I366" i="2"/>
  <c r="E366" i="2"/>
  <c r="A366" i="2"/>
  <c r="N365" i="2"/>
  <c r="M365" i="2"/>
  <c r="L365" i="2"/>
  <c r="K365" i="2"/>
  <c r="J365" i="2"/>
  <c r="I365" i="2"/>
  <c r="E365" i="2"/>
  <c r="A365" i="2"/>
  <c r="N364" i="2"/>
  <c r="M364" i="2"/>
  <c r="L364" i="2"/>
  <c r="K364" i="2"/>
  <c r="J364" i="2"/>
  <c r="I364" i="2"/>
  <c r="E364" i="2"/>
  <c r="A364" i="2"/>
  <c r="N363" i="2"/>
  <c r="M363" i="2"/>
  <c r="L363" i="2"/>
  <c r="K363" i="2"/>
  <c r="J363" i="2"/>
  <c r="I363" i="2"/>
  <c r="E363" i="2"/>
  <c r="A363" i="2"/>
  <c r="N362" i="2"/>
  <c r="M362" i="2"/>
  <c r="L362" i="2"/>
  <c r="K362" i="2"/>
  <c r="J362" i="2"/>
  <c r="I362" i="2"/>
  <c r="E362" i="2"/>
  <c r="A362" i="2"/>
  <c r="N361" i="2"/>
  <c r="M361" i="2"/>
  <c r="L361" i="2"/>
  <c r="K361" i="2"/>
  <c r="J361" i="2"/>
  <c r="I361" i="2"/>
  <c r="E361" i="2"/>
  <c r="A361" i="2"/>
  <c r="N360" i="2"/>
  <c r="M360" i="2"/>
  <c r="L360" i="2"/>
  <c r="K360" i="2"/>
  <c r="J360" i="2"/>
  <c r="I360" i="2"/>
  <c r="E360" i="2"/>
  <c r="A360" i="2"/>
  <c r="N359" i="2"/>
  <c r="M359" i="2"/>
  <c r="L359" i="2"/>
  <c r="K359" i="2"/>
  <c r="J359" i="2"/>
  <c r="I359" i="2"/>
  <c r="E359" i="2"/>
  <c r="A359" i="2"/>
  <c r="N358" i="2"/>
  <c r="M358" i="2"/>
  <c r="L358" i="2"/>
  <c r="K358" i="2"/>
  <c r="J358" i="2"/>
  <c r="I358" i="2"/>
  <c r="E358" i="2"/>
  <c r="A358" i="2"/>
  <c r="N357" i="2"/>
  <c r="M357" i="2"/>
  <c r="L357" i="2"/>
  <c r="K357" i="2"/>
  <c r="J357" i="2"/>
  <c r="I357" i="2"/>
  <c r="E357" i="2"/>
  <c r="A357" i="2"/>
  <c r="N356" i="2"/>
  <c r="M356" i="2"/>
  <c r="L356" i="2"/>
  <c r="K356" i="2"/>
  <c r="J356" i="2"/>
  <c r="I356" i="2"/>
  <c r="E356" i="2"/>
  <c r="A356" i="2"/>
  <c r="N355" i="2"/>
  <c r="M355" i="2"/>
  <c r="L355" i="2"/>
  <c r="K355" i="2"/>
  <c r="J355" i="2"/>
  <c r="I355" i="2"/>
  <c r="E355" i="2"/>
  <c r="A355" i="2"/>
  <c r="N354" i="2"/>
  <c r="M354" i="2"/>
  <c r="L354" i="2"/>
  <c r="K354" i="2"/>
  <c r="J354" i="2"/>
  <c r="I354" i="2"/>
  <c r="E354" i="2"/>
  <c r="A354" i="2"/>
  <c r="N353" i="2"/>
  <c r="M353" i="2"/>
  <c r="L353" i="2"/>
  <c r="K353" i="2"/>
  <c r="J353" i="2"/>
  <c r="I353" i="2"/>
  <c r="E353" i="2"/>
  <c r="A353" i="2"/>
  <c r="N352" i="2"/>
  <c r="M352" i="2"/>
  <c r="L352" i="2"/>
  <c r="K352" i="2"/>
  <c r="J352" i="2"/>
  <c r="I352" i="2"/>
  <c r="E352" i="2"/>
  <c r="A352" i="2"/>
  <c r="N351" i="2"/>
  <c r="M351" i="2"/>
  <c r="L351" i="2"/>
  <c r="K351" i="2"/>
  <c r="J351" i="2"/>
  <c r="I351" i="2"/>
  <c r="E351" i="2"/>
  <c r="A351" i="2"/>
  <c r="N350" i="2"/>
  <c r="M350" i="2"/>
  <c r="L350" i="2"/>
  <c r="K350" i="2"/>
  <c r="J350" i="2"/>
  <c r="I350" i="2"/>
  <c r="E350" i="2"/>
  <c r="A350" i="2"/>
  <c r="N349" i="2"/>
  <c r="M349" i="2"/>
  <c r="L349" i="2"/>
  <c r="K349" i="2"/>
  <c r="J349" i="2"/>
  <c r="I349" i="2"/>
  <c r="E349" i="2"/>
  <c r="A349" i="2"/>
  <c r="N348" i="2"/>
  <c r="M348" i="2"/>
  <c r="L348" i="2"/>
  <c r="K348" i="2"/>
  <c r="J348" i="2"/>
  <c r="I348" i="2"/>
  <c r="E348" i="2"/>
  <c r="A348" i="2"/>
  <c r="N347" i="2"/>
  <c r="M347" i="2"/>
  <c r="L347" i="2"/>
  <c r="K347" i="2"/>
  <c r="J347" i="2"/>
  <c r="I347" i="2"/>
  <c r="E347" i="2"/>
  <c r="A347" i="2"/>
  <c r="N346" i="2"/>
  <c r="M346" i="2"/>
  <c r="L346" i="2"/>
  <c r="K346" i="2"/>
  <c r="J346" i="2"/>
  <c r="I346" i="2"/>
  <c r="E346" i="2"/>
  <c r="A346" i="2"/>
  <c r="N345" i="2"/>
  <c r="M345" i="2"/>
  <c r="L345" i="2"/>
  <c r="K345" i="2"/>
  <c r="J345" i="2"/>
  <c r="I345" i="2"/>
  <c r="E345" i="2"/>
  <c r="A345" i="2"/>
  <c r="N344" i="2"/>
  <c r="M344" i="2"/>
  <c r="L344" i="2"/>
  <c r="K344" i="2"/>
  <c r="J344" i="2"/>
  <c r="I344" i="2"/>
  <c r="E344" i="2"/>
  <c r="A344" i="2"/>
  <c r="N343" i="2"/>
  <c r="M343" i="2"/>
  <c r="L343" i="2"/>
  <c r="K343" i="2"/>
  <c r="J343" i="2"/>
  <c r="I343" i="2"/>
  <c r="E343" i="2"/>
  <c r="A343" i="2"/>
  <c r="N342" i="2"/>
  <c r="M342" i="2"/>
  <c r="L342" i="2"/>
  <c r="K342" i="2"/>
  <c r="J342" i="2"/>
  <c r="I342" i="2"/>
  <c r="E342" i="2"/>
  <c r="A342" i="2"/>
  <c r="N341" i="2"/>
  <c r="M341" i="2"/>
  <c r="L341" i="2"/>
  <c r="K341" i="2"/>
  <c r="J341" i="2"/>
  <c r="I341" i="2"/>
  <c r="E341" i="2"/>
  <c r="A341" i="2"/>
  <c r="N340" i="2"/>
  <c r="M340" i="2"/>
  <c r="L340" i="2"/>
  <c r="K340" i="2"/>
  <c r="J340" i="2"/>
  <c r="I340" i="2"/>
  <c r="E340" i="2"/>
  <c r="A340" i="2"/>
  <c r="N339" i="2"/>
  <c r="M339" i="2"/>
  <c r="L339" i="2"/>
  <c r="K339" i="2"/>
  <c r="J339" i="2"/>
  <c r="I339" i="2"/>
  <c r="E339" i="2"/>
  <c r="A339" i="2"/>
  <c r="N338" i="2"/>
  <c r="M338" i="2"/>
  <c r="L338" i="2"/>
  <c r="K338" i="2"/>
  <c r="J338" i="2"/>
  <c r="I338" i="2"/>
  <c r="E338" i="2"/>
  <c r="A338" i="2"/>
  <c r="N337" i="2"/>
  <c r="M337" i="2"/>
  <c r="L337" i="2"/>
  <c r="K337" i="2"/>
  <c r="J337" i="2"/>
  <c r="I337" i="2"/>
  <c r="E337" i="2"/>
  <c r="A337" i="2"/>
  <c r="N336" i="2"/>
  <c r="M336" i="2"/>
  <c r="L336" i="2"/>
  <c r="K336" i="2"/>
  <c r="J336" i="2"/>
  <c r="I336" i="2"/>
  <c r="E336" i="2"/>
  <c r="A336" i="2"/>
  <c r="N335" i="2"/>
  <c r="M335" i="2"/>
  <c r="L335" i="2"/>
  <c r="K335" i="2"/>
  <c r="J335" i="2"/>
  <c r="I335" i="2"/>
  <c r="E335" i="2"/>
  <c r="A335" i="2"/>
  <c r="N334" i="2"/>
  <c r="M334" i="2"/>
  <c r="L334" i="2"/>
  <c r="K334" i="2"/>
  <c r="J334" i="2"/>
  <c r="I334" i="2"/>
  <c r="E334" i="2"/>
  <c r="A334" i="2"/>
  <c r="N333" i="2"/>
  <c r="M333" i="2"/>
  <c r="L333" i="2"/>
  <c r="K333" i="2"/>
  <c r="J333" i="2"/>
  <c r="I333" i="2"/>
  <c r="E333" i="2"/>
  <c r="A333" i="2"/>
  <c r="N332" i="2"/>
  <c r="M332" i="2"/>
  <c r="L332" i="2"/>
  <c r="K332" i="2"/>
  <c r="J332" i="2"/>
  <c r="I332" i="2"/>
  <c r="E332" i="2"/>
  <c r="A332" i="2"/>
  <c r="N331" i="2"/>
  <c r="M331" i="2"/>
  <c r="L331" i="2"/>
  <c r="K331" i="2"/>
  <c r="J331" i="2"/>
  <c r="I331" i="2"/>
  <c r="E331" i="2"/>
  <c r="A331" i="2"/>
  <c r="N330" i="2"/>
  <c r="M330" i="2"/>
  <c r="L330" i="2"/>
  <c r="K330" i="2"/>
  <c r="J330" i="2"/>
  <c r="I330" i="2"/>
  <c r="E330" i="2"/>
  <c r="A330" i="2"/>
  <c r="N329" i="2"/>
  <c r="M329" i="2"/>
  <c r="L329" i="2"/>
  <c r="K329" i="2"/>
  <c r="J329" i="2"/>
  <c r="I329" i="2"/>
  <c r="E329" i="2"/>
  <c r="A329" i="2"/>
  <c r="N328" i="2"/>
  <c r="M328" i="2"/>
  <c r="L328" i="2"/>
  <c r="K328" i="2"/>
  <c r="J328" i="2"/>
  <c r="I328" i="2"/>
  <c r="E328" i="2"/>
  <c r="A328" i="2"/>
  <c r="N327" i="2"/>
  <c r="M327" i="2"/>
  <c r="L327" i="2"/>
  <c r="K327" i="2"/>
  <c r="J327" i="2"/>
  <c r="I327" i="2"/>
  <c r="E327" i="2"/>
  <c r="A327" i="2"/>
  <c r="N326" i="2"/>
  <c r="M326" i="2"/>
  <c r="L326" i="2"/>
  <c r="K326" i="2"/>
  <c r="J326" i="2"/>
  <c r="I326" i="2"/>
  <c r="E326" i="2"/>
  <c r="A326" i="2"/>
  <c r="N325" i="2"/>
  <c r="M325" i="2"/>
  <c r="L325" i="2"/>
  <c r="K325" i="2"/>
  <c r="J325" i="2"/>
  <c r="I325" i="2"/>
  <c r="E325" i="2"/>
  <c r="A325" i="2"/>
  <c r="N324" i="2"/>
  <c r="M324" i="2"/>
  <c r="L324" i="2"/>
  <c r="K324" i="2"/>
  <c r="J324" i="2"/>
  <c r="I324" i="2"/>
  <c r="E324" i="2"/>
  <c r="A324" i="2"/>
  <c r="N323" i="2"/>
  <c r="M323" i="2"/>
  <c r="L323" i="2"/>
  <c r="K323" i="2"/>
  <c r="J323" i="2"/>
  <c r="I323" i="2"/>
  <c r="E323" i="2"/>
  <c r="A323" i="2"/>
  <c r="N322" i="2"/>
  <c r="M322" i="2"/>
  <c r="L322" i="2"/>
  <c r="K322" i="2"/>
  <c r="J322" i="2"/>
  <c r="I322" i="2"/>
  <c r="E322" i="2"/>
  <c r="A322" i="2"/>
  <c r="N321" i="2"/>
  <c r="M321" i="2"/>
  <c r="L321" i="2"/>
  <c r="K321" i="2"/>
  <c r="J321" i="2"/>
  <c r="I321" i="2"/>
  <c r="E321" i="2"/>
  <c r="A321" i="2"/>
  <c r="N320" i="2"/>
  <c r="M320" i="2"/>
  <c r="L320" i="2"/>
  <c r="K320" i="2"/>
  <c r="J320" i="2"/>
  <c r="I320" i="2"/>
  <c r="E320" i="2"/>
  <c r="A320" i="2"/>
  <c r="N319" i="2"/>
  <c r="M319" i="2"/>
  <c r="L319" i="2"/>
  <c r="K319" i="2"/>
  <c r="J319" i="2"/>
  <c r="I319" i="2"/>
  <c r="E319" i="2"/>
  <c r="A319" i="2"/>
  <c r="N318" i="2"/>
  <c r="M318" i="2"/>
  <c r="L318" i="2"/>
  <c r="K318" i="2"/>
  <c r="J318" i="2"/>
  <c r="I318" i="2"/>
  <c r="E318" i="2"/>
  <c r="A318" i="2"/>
  <c r="N317" i="2"/>
  <c r="M317" i="2"/>
  <c r="L317" i="2"/>
  <c r="K317" i="2"/>
  <c r="J317" i="2"/>
  <c r="I317" i="2"/>
  <c r="E317" i="2"/>
  <c r="A317" i="2"/>
  <c r="N316" i="2"/>
  <c r="M316" i="2"/>
  <c r="L316" i="2"/>
  <c r="K316" i="2"/>
  <c r="J316" i="2"/>
  <c r="I316" i="2"/>
  <c r="E316" i="2"/>
  <c r="A316" i="2"/>
  <c r="N315" i="2"/>
  <c r="M315" i="2"/>
  <c r="L315" i="2"/>
  <c r="K315" i="2"/>
  <c r="J315" i="2"/>
  <c r="I315" i="2"/>
  <c r="E315" i="2"/>
  <c r="A315" i="2"/>
  <c r="N314" i="2"/>
  <c r="M314" i="2"/>
  <c r="L314" i="2"/>
  <c r="K314" i="2"/>
  <c r="J314" i="2"/>
  <c r="I314" i="2"/>
  <c r="E314" i="2"/>
  <c r="A314" i="2"/>
  <c r="N313" i="2"/>
  <c r="M313" i="2"/>
  <c r="L313" i="2"/>
  <c r="K313" i="2"/>
  <c r="J313" i="2"/>
  <c r="I313" i="2"/>
  <c r="E313" i="2"/>
  <c r="A313" i="2"/>
  <c r="N312" i="2"/>
  <c r="M312" i="2"/>
  <c r="L312" i="2"/>
  <c r="K312" i="2"/>
  <c r="J312" i="2"/>
  <c r="I312" i="2"/>
  <c r="E312" i="2"/>
  <c r="A312" i="2"/>
  <c r="N311" i="2"/>
  <c r="M311" i="2"/>
  <c r="L311" i="2"/>
  <c r="K311" i="2"/>
  <c r="J311" i="2"/>
  <c r="I311" i="2"/>
  <c r="E311" i="2"/>
  <c r="A311" i="2"/>
  <c r="N310" i="2"/>
  <c r="M310" i="2"/>
  <c r="L310" i="2"/>
  <c r="K310" i="2"/>
  <c r="J310" i="2"/>
  <c r="I310" i="2"/>
  <c r="E310" i="2"/>
  <c r="A310" i="2"/>
  <c r="N309" i="2"/>
  <c r="M309" i="2"/>
  <c r="L309" i="2"/>
  <c r="K309" i="2"/>
  <c r="J309" i="2"/>
  <c r="I309" i="2"/>
  <c r="E309" i="2"/>
  <c r="A309" i="2"/>
  <c r="N308" i="2"/>
  <c r="M308" i="2"/>
  <c r="L308" i="2"/>
  <c r="K308" i="2"/>
  <c r="J308" i="2"/>
  <c r="I308" i="2"/>
  <c r="E308" i="2"/>
  <c r="A308" i="2"/>
  <c r="N307" i="2"/>
  <c r="M307" i="2"/>
  <c r="L307" i="2"/>
  <c r="K307" i="2"/>
  <c r="J307" i="2"/>
  <c r="I307" i="2"/>
  <c r="E307" i="2"/>
  <c r="A307" i="2"/>
  <c r="N306" i="2"/>
  <c r="M306" i="2"/>
  <c r="L306" i="2"/>
  <c r="K306" i="2"/>
  <c r="J306" i="2"/>
  <c r="I306" i="2"/>
  <c r="E306" i="2"/>
  <c r="A306" i="2"/>
  <c r="N305" i="2"/>
  <c r="M305" i="2"/>
  <c r="L305" i="2"/>
  <c r="K305" i="2"/>
  <c r="J305" i="2"/>
  <c r="I305" i="2"/>
  <c r="E305" i="2"/>
  <c r="A305" i="2"/>
  <c r="N304" i="2"/>
  <c r="M304" i="2"/>
  <c r="L304" i="2"/>
  <c r="K304" i="2"/>
  <c r="J304" i="2"/>
  <c r="I304" i="2"/>
  <c r="E304" i="2"/>
  <c r="A304" i="2"/>
  <c r="N303" i="2"/>
  <c r="M303" i="2"/>
  <c r="L303" i="2"/>
  <c r="K303" i="2"/>
  <c r="J303" i="2"/>
  <c r="I303" i="2"/>
  <c r="E303" i="2"/>
  <c r="A303" i="2"/>
  <c r="N302" i="2"/>
  <c r="M302" i="2"/>
  <c r="L302" i="2"/>
  <c r="K302" i="2"/>
  <c r="J302" i="2"/>
  <c r="I302" i="2"/>
  <c r="E302" i="2"/>
  <c r="A302" i="2"/>
  <c r="N301" i="2"/>
  <c r="M301" i="2"/>
  <c r="L301" i="2"/>
  <c r="K301" i="2"/>
  <c r="J301" i="2"/>
  <c r="I301" i="2"/>
  <c r="E301" i="2"/>
  <c r="A301" i="2"/>
  <c r="N300" i="2"/>
  <c r="M300" i="2"/>
  <c r="L300" i="2"/>
  <c r="K300" i="2"/>
  <c r="J300" i="2"/>
  <c r="I300" i="2"/>
  <c r="E300" i="2"/>
  <c r="A300" i="2"/>
  <c r="N299" i="2"/>
  <c r="M299" i="2"/>
  <c r="L299" i="2"/>
  <c r="K299" i="2"/>
  <c r="J299" i="2"/>
  <c r="I299" i="2"/>
  <c r="E299" i="2"/>
  <c r="A299" i="2"/>
  <c r="N298" i="2"/>
  <c r="M298" i="2"/>
  <c r="L298" i="2"/>
  <c r="K298" i="2"/>
  <c r="J298" i="2"/>
  <c r="I298" i="2"/>
  <c r="E298" i="2"/>
  <c r="A298" i="2"/>
  <c r="N297" i="2"/>
  <c r="M297" i="2"/>
  <c r="L297" i="2"/>
  <c r="K297" i="2"/>
  <c r="J297" i="2"/>
  <c r="I297" i="2"/>
  <c r="E297" i="2"/>
  <c r="A297" i="2"/>
  <c r="N296" i="2"/>
  <c r="M296" i="2"/>
  <c r="L296" i="2"/>
  <c r="K296" i="2"/>
  <c r="J296" i="2"/>
  <c r="I296" i="2"/>
  <c r="E296" i="2"/>
  <c r="A296" i="2"/>
  <c r="N295" i="2"/>
  <c r="M295" i="2"/>
  <c r="L295" i="2"/>
  <c r="K295" i="2"/>
  <c r="J295" i="2"/>
  <c r="I295" i="2"/>
  <c r="E295" i="2"/>
  <c r="A295" i="2"/>
  <c r="N294" i="2"/>
  <c r="M294" i="2"/>
  <c r="L294" i="2"/>
  <c r="K294" i="2"/>
  <c r="J294" i="2"/>
  <c r="I294" i="2"/>
  <c r="E294" i="2"/>
  <c r="A294" i="2"/>
  <c r="N293" i="2"/>
  <c r="M293" i="2"/>
  <c r="L293" i="2"/>
  <c r="K293" i="2"/>
  <c r="J293" i="2"/>
  <c r="I293" i="2"/>
  <c r="E293" i="2"/>
  <c r="A293" i="2"/>
  <c r="N292" i="2"/>
  <c r="M292" i="2"/>
  <c r="L292" i="2"/>
  <c r="K292" i="2"/>
  <c r="J292" i="2"/>
  <c r="I292" i="2"/>
  <c r="E292" i="2"/>
  <c r="A292" i="2"/>
  <c r="N291" i="2"/>
  <c r="M291" i="2"/>
  <c r="L291" i="2"/>
  <c r="K291" i="2"/>
  <c r="J291" i="2"/>
  <c r="I291" i="2"/>
  <c r="E291" i="2"/>
  <c r="A291" i="2"/>
  <c r="N290" i="2"/>
  <c r="M290" i="2"/>
  <c r="L290" i="2"/>
  <c r="K290" i="2"/>
  <c r="J290" i="2"/>
  <c r="I290" i="2"/>
  <c r="E290" i="2"/>
  <c r="A290" i="2"/>
  <c r="N289" i="2"/>
  <c r="M289" i="2"/>
  <c r="L289" i="2"/>
  <c r="K289" i="2"/>
  <c r="J289" i="2"/>
  <c r="I289" i="2"/>
  <c r="E289" i="2"/>
  <c r="A289" i="2"/>
  <c r="N288" i="2"/>
  <c r="M288" i="2"/>
  <c r="L288" i="2"/>
  <c r="K288" i="2"/>
  <c r="J288" i="2"/>
  <c r="I288" i="2"/>
  <c r="E288" i="2"/>
  <c r="A288" i="2"/>
  <c r="N287" i="2"/>
  <c r="M287" i="2"/>
  <c r="L287" i="2"/>
  <c r="K287" i="2"/>
  <c r="J287" i="2"/>
  <c r="I287" i="2"/>
  <c r="E287" i="2"/>
  <c r="A287" i="2"/>
  <c r="N286" i="2"/>
  <c r="M286" i="2"/>
  <c r="L286" i="2"/>
  <c r="K286" i="2"/>
  <c r="J286" i="2"/>
  <c r="I286" i="2"/>
  <c r="E286" i="2"/>
  <c r="A286" i="2"/>
  <c r="N285" i="2"/>
  <c r="M285" i="2"/>
  <c r="L285" i="2"/>
  <c r="K285" i="2"/>
  <c r="J285" i="2"/>
  <c r="I285" i="2"/>
  <c r="E285" i="2"/>
  <c r="A285" i="2"/>
  <c r="N284" i="2"/>
  <c r="M284" i="2"/>
  <c r="L284" i="2"/>
  <c r="K284" i="2"/>
  <c r="J284" i="2"/>
  <c r="I284" i="2"/>
  <c r="E284" i="2"/>
  <c r="A284" i="2"/>
  <c r="N283" i="2"/>
  <c r="M283" i="2"/>
  <c r="L283" i="2"/>
  <c r="K283" i="2"/>
  <c r="J283" i="2"/>
  <c r="I283" i="2"/>
  <c r="E283" i="2"/>
  <c r="A283" i="2"/>
  <c r="N282" i="2"/>
  <c r="M282" i="2"/>
  <c r="L282" i="2"/>
  <c r="K282" i="2"/>
  <c r="J282" i="2"/>
  <c r="I282" i="2"/>
  <c r="E282" i="2"/>
  <c r="A282" i="2"/>
  <c r="N281" i="2"/>
  <c r="M281" i="2"/>
  <c r="L281" i="2"/>
  <c r="K281" i="2"/>
  <c r="J281" i="2"/>
  <c r="I281" i="2"/>
  <c r="E281" i="2"/>
  <c r="A281" i="2"/>
  <c r="N280" i="2"/>
  <c r="M280" i="2"/>
  <c r="L280" i="2"/>
  <c r="K280" i="2"/>
  <c r="J280" i="2"/>
  <c r="I280" i="2"/>
  <c r="E280" i="2"/>
  <c r="A280" i="2"/>
  <c r="N279" i="2"/>
  <c r="M279" i="2"/>
  <c r="L279" i="2"/>
  <c r="K279" i="2"/>
  <c r="J279" i="2"/>
  <c r="I279" i="2"/>
  <c r="E279" i="2"/>
  <c r="A279" i="2"/>
  <c r="N278" i="2"/>
  <c r="M278" i="2"/>
  <c r="L278" i="2"/>
  <c r="K278" i="2"/>
  <c r="J278" i="2"/>
  <c r="I278" i="2"/>
  <c r="E278" i="2"/>
  <c r="A278" i="2"/>
  <c r="N277" i="2"/>
  <c r="M277" i="2"/>
  <c r="L277" i="2"/>
  <c r="K277" i="2"/>
  <c r="J277" i="2"/>
  <c r="I277" i="2"/>
  <c r="E277" i="2"/>
  <c r="A277" i="2"/>
  <c r="N276" i="2"/>
  <c r="M276" i="2"/>
  <c r="L276" i="2"/>
  <c r="K276" i="2"/>
  <c r="J276" i="2"/>
  <c r="I276" i="2"/>
  <c r="E276" i="2"/>
  <c r="A276" i="2"/>
  <c r="N275" i="2"/>
  <c r="M275" i="2"/>
  <c r="L275" i="2"/>
  <c r="K275" i="2"/>
  <c r="J275" i="2"/>
  <c r="I275" i="2"/>
  <c r="E275" i="2"/>
  <c r="A275" i="2"/>
  <c r="N274" i="2"/>
  <c r="M274" i="2"/>
  <c r="L274" i="2"/>
  <c r="K274" i="2"/>
  <c r="J274" i="2"/>
  <c r="I274" i="2"/>
  <c r="E274" i="2"/>
  <c r="A274" i="2"/>
  <c r="N273" i="2"/>
  <c r="M273" i="2"/>
  <c r="L273" i="2"/>
  <c r="K273" i="2"/>
  <c r="J273" i="2"/>
  <c r="I273" i="2"/>
  <c r="E273" i="2"/>
  <c r="A273" i="2"/>
  <c r="N272" i="2"/>
  <c r="M272" i="2"/>
  <c r="L272" i="2"/>
  <c r="K272" i="2"/>
  <c r="J272" i="2"/>
  <c r="I272" i="2"/>
  <c r="E272" i="2"/>
  <c r="A272" i="2"/>
  <c r="N271" i="2"/>
  <c r="M271" i="2"/>
  <c r="L271" i="2"/>
  <c r="K271" i="2"/>
  <c r="J271" i="2"/>
  <c r="I271" i="2"/>
  <c r="E271" i="2"/>
  <c r="A271" i="2"/>
  <c r="N270" i="2"/>
  <c r="M270" i="2"/>
  <c r="L270" i="2"/>
  <c r="K270" i="2"/>
  <c r="J270" i="2"/>
  <c r="I270" i="2"/>
  <c r="E270" i="2"/>
  <c r="A270" i="2"/>
  <c r="N269" i="2"/>
  <c r="M269" i="2"/>
  <c r="L269" i="2"/>
  <c r="K269" i="2"/>
  <c r="J269" i="2"/>
  <c r="I269" i="2"/>
  <c r="E269" i="2"/>
  <c r="A269" i="2"/>
  <c r="N268" i="2"/>
  <c r="M268" i="2"/>
  <c r="L268" i="2"/>
  <c r="K268" i="2"/>
  <c r="J268" i="2"/>
  <c r="I268" i="2"/>
  <c r="E268" i="2"/>
  <c r="A268" i="2"/>
  <c r="N267" i="2"/>
  <c r="M267" i="2"/>
  <c r="L267" i="2"/>
  <c r="K267" i="2"/>
  <c r="J267" i="2"/>
  <c r="I267" i="2"/>
  <c r="E267" i="2"/>
  <c r="A267" i="2"/>
  <c r="N266" i="2"/>
  <c r="M266" i="2"/>
  <c r="L266" i="2"/>
  <c r="K266" i="2"/>
  <c r="J266" i="2"/>
  <c r="I266" i="2"/>
  <c r="E266" i="2"/>
  <c r="A266" i="2"/>
  <c r="N265" i="2"/>
  <c r="M265" i="2"/>
  <c r="L265" i="2"/>
  <c r="K265" i="2"/>
  <c r="J265" i="2"/>
  <c r="I265" i="2"/>
  <c r="E265" i="2"/>
  <c r="A265" i="2"/>
  <c r="N264" i="2"/>
  <c r="M264" i="2"/>
  <c r="L264" i="2"/>
  <c r="K264" i="2"/>
  <c r="J264" i="2"/>
  <c r="I264" i="2"/>
  <c r="E264" i="2"/>
  <c r="A264" i="2"/>
  <c r="N263" i="2"/>
  <c r="M263" i="2"/>
  <c r="L263" i="2"/>
  <c r="K263" i="2"/>
  <c r="J263" i="2"/>
  <c r="I263" i="2"/>
  <c r="E263" i="2"/>
  <c r="A263" i="2"/>
  <c r="N262" i="2"/>
  <c r="M262" i="2"/>
  <c r="L262" i="2"/>
  <c r="K262" i="2"/>
  <c r="J262" i="2"/>
  <c r="I262" i="2"/>
  <c r="E262" i="2"/>
  <c r="A262" i="2"/>
  <c r="N261" i="2"/>
  <c r="M261" i="2"/>
  <c r="L261" i="2"/>
  <c r="K261" i="2"/>
  <c r="J261" i="2"/>
  <c r="I261" i="2"/>
  <c r="E261" i="2"/>
  <c r="A261" i="2"/>
  <c r="N260" i="2"/>
  <c r="M260" i="2"/>
  <c r="L260" i="2"/>
  <c r="K260" i="2"/>
  <c r="J260" i="2"/>
  <c r="I260" i="2"/>
  <c r="E260" i="2"/>
  <c r="A260" i="2"/>
  <c r="N259" i="2"/>
  <c r="M259" i="2"/>
  <c r="L259" i="2"/>
  <c r="K259" i="2"/>
  <c r="J259" i="2"/>
  <c r="I259" i="2"/>
  <c r="E259" i="2"/>
  <c r="A259" i="2"/>
  <c r="N258" i="2"/>
  <c r="M258" i="2"/>
  <c r="L258" i="2"/>
  <c r="K258" i="2"/>
  <c r="J258" i="2"/>
  <c r="I258" i="2"/>
  <c r="E258" i="2"/>
  <c r="A258" i="2"/>
  <c r="N257" i="2"/>
  <c r="M257" i="2"/>
  <c r="L257" i="2"/>
  <c r="K257" i="2"/>
  <c r="J257" i="2"/>
  <c r="I257" i="2"/>
  <c r="E257" i="2"/>
  <c r="A257" i="2"/>
  <c r="N256" i="2"/>
  <c r="M256" i="2"/>
  <c r="L256" i="2"/>
  <c r="K256" i="2"/>
  <c r="J256" i="2"/>
  <c r="I256" i="2"/>
  <c r="E256" i="2"/>
  <c r="A256" i="2"/>
  <c r="N255" i="2"/>
  <c r="M255" i="2"/>
  <c r="L255" i="2"/>
  <c r="K255" i="2"/>
  <c r="J255" i="2"/>
  <c r="I255" i="2"/>
  <c r="E255" i="2"/>
  <c r="A255" i="2"/>
  <c r="N254" i="2"/>
  <c r="M254" i="2"/>
  <c r="L254" i="2"/>
  <c r="K254" i="2"/>
  <c r="J254" i="2"/>
  <c r="I254" i="2"/>
  <c r="E254" i="2"/>
  <c r="A254" i="2"/>
  <c r="N253" i="2"/>
  <c r="M253" i="2"/>
  <c r="L253" i="2"/>
  <c r="K253" i="2"/>
  <c r="J253" i="2"/>
  <c r="I253" i="2"/>
  <c r="E253" i="2"/>
  <c r="A253" i="2"/>
  <c r="N252" i="2"/>
  <c r="M252" i="2"/>
  <c r="L252" i="2"/>
  <c r="K252" i="2"/>
  <c r="J252" i="2"/>
  <c r="I252" i="2"/>
  <c r="E252" i="2"/>
  <c r="A252" i="2"/>
  <c r="N251" i="2"/>
  <c r="M251" i="2"/>
  <c r="L251" i="2"/>
  <c r="K251" i="2"/>
  <c r="J251" i="2"/>
  <c r="I251" i="2"/>
  <c r="E251" i="2"/>
  <c r="A251" i="2"/>
  <c r="N250" i="2"/>
  <c r="M250" i="2"/>
  <c r="L250" i="2"/>
  <c r="K250" i="2"/>
  <c r="J250" i="2"/>
  <c r="I250" i="2"/>
  <c r="E250" i="2"/>
  <c r="A250" i="2"/>
  <c r="N249" i="2"/>
  <c r="M249" i="2"/>
  <c r="L249" i="2"/>
  <c r="K249" i="2"/>
  <c r="J249" i="2"/>
  <c r="I249" i="2"/>
  <c r="E249" i="2"/>
  <c r="A249" i="2"/>
  <c r="N248" i="2"/>
  <c r="M248" i="2"/>
  <c r="L248" i="2"/>
  <c r="K248" i="2"/>
  <c r="J248" i="2"/>
  <c r="I248" i="2"/>
  <c r="E248" i="2"/>
  <c r="A248" i="2"/>
  <c r="N247" i="2"/>
  <c r="M247" i="2"/>
  <c r="L247" i="2"/>
  <c r="K247" i="2"/>
  <c r="J247" i="2"/>
  <c r="I247" i="2"/>
  <c r="E247" i="2"/>
  <c r="A247" i="2"/>
  <c r="N246" i="2"/>
  <c r="M246" i="2"/>
  <c r="L246" i="2"/>
  <c r="K246" i="2"/>
  <c r="J246" i="2"/>
  <c r="I246" i="2"/>
  <c r="E246" i="2"/>
  <c r="A246" i="2"/>
  <c r="N245" i="2"/>
  <c r="M245" i="2"/>
  <c r="L245" i="2"/>
  <c r="K245" i="2"/>
  <c r="J245" i="2"/>
  <c r="I245" i="2"/>
  <c r="E245" i="2"/>
  <c r="A245" i="2"/>
  <c r="N244" i="2"/>
  <c r="M244" i="2"/>
  <c r="L244" i="2"/>
  <c r="K244" i="2"/>
  <c r="J244" i="2"/>
  <c r="I244" i="2"/>
  <c r="E244" i="2"/>
  <c r="A244" i="2"/>
  <c r="N243" i="2"/>
  <c r="M243" i="2"/>
  <c r="L243" i="2"/>
  <c r="K243" i="2"/>
  <c r="J243" i="2"/>
  <c r="I243" i="2"/>
  <c r="E243" i="2"/>
  <c r="A243" i="2"/>
  <c r="N242" i="2"/>
  <c r="M242" i="2"/>
  <c r="L242" i="2"/>
  <c r="K242" i="2"/>
  <c r="J242" i="2"/>
  <c r="I242" i="2"/>
  <c r="E242" i="2"/>
  <c r="A242" i="2"/>
  <c r="N241" i="2"/>
  <c r="M241" i="2"/>
  <c r="L241" i="2"/>
  <c r="K241" i="2"/>
  <c r="J241" i="2"/>
  <c r="I241" i="2"/>
  <c r="E241" i="2"/>
  <c r="A241" i="2"/>
  <c r="N240" i="2"/>
  <c r="M240" i="2"/>
  <c r="L240" i="2"/>
  <c r="K240" i="2"/>
  <c r="J240" i="2"/>
  <c r="I240" i="2"/>
  <c r="E240" i="2"/>
  <c r="A240" i="2"/>
  <c r="N239" i="2"/>
  <c r="M239" i="2"/>
  <c r="L239" i="2"/>
  <c r="K239" i="2"/>
  <c r="J239" i="2"/>
  <c r="I239" i="2"/>
  <c r="E239" i="2"/>
  <c r="A239" i="2"/>
  <c r="N238" i="2"/>
  <c r="M238" i="2"/>
  <c r="L238" i="2"/>
  <c r="K238" i="2"/>
  <c r="J238" i="2"/>
  <c r="I238" i="2"/>
  <c r="E238" i="2"/>
  <c r="A238" i="2"/>
  <c r="N237" i="2"/>
  <c r="M237" i="2"/>
  <c r="L237" i="2"/>
  <c r="K237" i="2"/>
  <c r="J237" i="2"/>
  <c r="I237" i="2"/>
  <c r="E237" i="2"/>
  <c r="A237" i="2"/>
  <c r="N236" i="2"/>
  <c r="M236" i="2"/>
  <c r="L236" i="2"/>
  <c r="K236" i="2"/>
  <c r="J236" i="2"/>
  <c r="I236" i="2"/>
  <c r="E236" i="2"/>
  <c r="A236" i="2"/>
  <c r="N235" i="2"/>
  <c r="M235" i="2"/>
  <c r="L235" i="2"/>
  <c r="K235" i="2"/>
  <c r="J235" i="2"/>
  <c r="I235" i="2"/>
  <c r="E235" i="2"/>
  <c r="A235" i="2"/>
  <c r="N234" i="2"/>
  <c r="M234" i="2"/>
  <c r="L234" i="2"/>
  <c r="K234" i="2"/>
  <c r="J234" i="2"/>
  <c r="I234" i="2"/>
  <c r="E234" i="2"/>
  <c r="A234" i="2"/>
  <c r="N233" i="2"/>
  <c r="M233" i="2"/>
  <c r="L233" i="2"/>
  <c r="K233" i="2"/>
  <c r="J233" i="2"/>
  <c r="I233" i="2"/>
  <c r="E233" i="2"/>
  <c r="A233" i="2"/>
  <c r="N232" i="2"/>
  <c r="M232" i="2"/>
  <c r="L232" i="2"/>
  <c r="K232" i="2"/>
  <c r="J232" i="2"/>
  <c r="I232" i="2"/>
  <c r="E232" i="2"/>
  <c r="A232" i="2"/>
  <c r="N231" i="2"/>
  <c r="M231" i="2"/>
  <c r="L231" i="2"/>
  <c r="K231" i="2"/>
  <c r="J231" i="2"/>
  <c r="I231" i="2"/>
  <c r="E231" i="2"/>
  <c r="A231" i="2"/>
  <c r="N230" i="2"/>
  <c r="M230" i="2"/>
  <c r="L230" i="2"/>
  <c r="K230" i="2"/>
  <c r="J230" i="2"/>
  <c r="I230" i="2"/>
  <c r="E230" i="2"/>
  <c r="A230" i="2"/>
  <c r="N229" i="2"/>
  <c r="M229" i="2"/>
  <c r="L229" i="2"/>
  <c r="K229" i="2"/>
  <c r="J229" i="2"/>
  <c r="I229" i="2"/>
  <c r="E229" i="2"/>
  <c r="A229" i="2"/>
  <c r="N228" i="2"/>
  <c r="M228" i="2"/>
  <c r="L228" i="2"/>
  <c r="K228" i="2"/>
  <c r="J228" i="2"/>
  <c r="I228" i="2"/>
  <c r="E228" i="2"/>
  <c r="A228" i="2"/>
  <c r="N227" i="2"/>
  <c r="M227" i="2"/>
  <c r="L227" i="2"/>
  <c r="K227" i="2"/>
  <c r="J227" i="2"/>
  <c r="I227" i="2"/>
  <c r="E227" i="2"/>
  <c r="A227" i="2"/>
  <c r="N226" i="2"/>
  <c r="M226" i="2"/>
  <c r="L226" i="2"/>
  <c r="K226" i="2"/>
  <c r="J226" i="2"/>
  <c r="I226" i="2"/>
  <c r="E226" i="2"/>
  <c r="A226" i="2"/>
  <c r="N225" i="2"/>
  <c r="M225" i="2"/>
  <c r="L225" i="2"/>
  <c r="K225" i="2"/>
  <c r="J225" i="2"/>
  <c r="I225" i="2"/>
  <c r="E225" i="2"/>
  <c r="A225" i="2"/>
  <c r="N224" i="2"/>
  <c r="M224" i="2"/>
  <c r="L224" i="2"/>
  <c r="K224" i="2"/>
  <c r="J224" i="2"/>
  <c r="I224" i="2"/>
  <c r="E224" i="2"/>
  <c r="A224" i="2"/>
  <c r="N223" i="2"/>
  <c r="M223" i="2"/>
  <c r="L223" i="2"/>
  <c r="K223" i="2"/>
  <c r="J223" i="2"/>
  <c r="I223" i="2"/>
  <c r="E223" i="2"/>
  <c r="A223" i="2"/>
  <c r="N222" i="2"/>
  <c r="M222" i="2"/>
  <c r="L222" i="2"/>
  <c r="K222" i="2"/>
  <c r="J222" i="2"/>
  <c r="I222" i="2"/>
  <c r="E222" i="2"/>
  <c r="A222" i="2"/>
  <c r="N221" i="2"/>
  <c r="M221" i="2"/>
  <c r="L221" i="2"/>
  <c r="K221" i="2"/>
  <c r="J221" i="2"/>
  <c r="I221" i="2"/>
  <c r="E221" i="2"/>
  <c r="A221" i="2"/>
  <c r="N220" i="2"/>
  <c r="M220" i="2"/>
  <c r="L220" i="2"/>
  <c r="K220" i="2"/>
  <c r="J220" i="2"/>
  <c r="I220" i="2"/>
  <c r="E220" i="2"/>
  <c r="A220" i="2"/>
  <c r="N219" i="2"/>
  <c r="M219" i="2"/>
  <c r="L219" i="2"/>
  <c r="K219" i="2"/>
  <c r="J219" i="2"/>
  <c r="I219" i="2"/>
  <c r="E219" i="2"/>
  <c r="A219" i="2"/>
  <c r="N218" i="2"/>
  <c r="M218" i="2"/>
  <c r="L218" i="2"/>
  <c r="K218" i="2"/>
  <c r="J218" i="2"/>
  <c r="I218" i="2"/>
  <c r="E218" i="2"/>
  <c r="A218" i="2"/>
  <c r="N217" i="2"/>
  <c r="M217" i="2"/>
  <c r="L217" i="2"/>
  <c r="K217" i="2"/>
  <c r="J217" i="2"/>
  <c r="I217" i="2"/>
  <c r="E217" i="2"/>
  <c r="A217" i="2"/>
  <c r="N216" i="2"/>
  <c r="M216" i="2"/>
  <c r="L216" i="2"/>
  <c r="K216" i="2"/>
  <c r="J216" i="2"/>
  <c r="I216" i="2"/>
  <c r="E216" i="2"/>
  <c r="A216" i="2"/>
  <c r="N215" i="2"/>
  <c r="M215" i="2"/>
  <c r="L215" i="2"/>
  <c r="K215" i="2"/>
  <c r="J215" i="2"/>
  <c r="I215" i="2"/>
  <c r="E215" i="2"/>
  <c r="A215" i="2"/>
  <c r="N214" i="2"/>
  <c r="M214" i="2"/>
  <c r="L214" i="2"/>
  <c r="K214" i="2"/>
  <c r="J214" i="2"/>
  <c r="I214" i="2"/>
  <c r="E214" i="2"/>
  <c r="A214" i="2"/>
  <c r="N213" i="2"/>
  <c r="M213" i="2"/>
  <c r="L213" i="2"/>
  <c r="K213" i="2"/>
  <c r="J213" i="2"/>
  <c r="I213" i="2"/>
  <c r="E213" i="2"/>
  <c r="A213" i="2"/>
  <c r="N212" i="2"/>
  <c r="M212" i="2"/>
  <c r="L212" i="2"/>
  <c r="K212" i="2"/>
  <c r="J212" i="2"/>
  <c r="I212" i="2"/>
  <c r="E212" i="2"/>
  <c r="A212" i="2"/>
  <c r="N211" i="2"/>
  <c r="M211" i="2"/>
  <c r="L211" i="2"/>
  <c r="K211" i="2"/>
  <c r="J211" i="2"/>
  <c r="I211" i="2"/>
  <c r="E211" i="2"/>
  <c r="A211" i="2"/>
  <c r="N210" i="2"/>
  <c r="M210" i="2"/>
  <c r="L210" i="2"/>
  <c r="K210" i="2"/>
  <c r="J210" i="2"/>
  <c r="I210" i="2"/>
  <c r="E210" i="2"/>
  <c r="A210" i="2"/>
  <c r="N209" i="2"/>
  <c r="M209" i="2"/>
  <c r="L209" i="2"/>
  <c r="K209" i="2"/>
  <c r="J209" i="2"/>
  <c r="I209" i="2"/>
  <c r="E209" i="2"/>
  <c r="A209" i="2"/>
  <c r="N208" i="2"/>
  <c r="M208" i="2"/>
  <c r="L208" i="2"/>
  <c r="K208" i="2"/>
  <c r="J208" i="2"/>
  <c r="I208" i="2"/>
  <c r="E208" i="2"/>
  <c r="A208" i="2"/>
  <c r="N207" i="2"/>
  <c r="M207" i="2"/>
  <c r="L207" i="2"/>
  <c r="K207" i="2"/>
  <c r="J207" i="2"/>
  <c r="I207" i="2"/>
  <c r="E207" i="2"/>
  <c r="A207" i="2"/>
  <c r="N206" i="2"/>
  <c r="M206" i="2"/>
  <c r="L206" i="2"/>
  <c r="K206" i="2"/>
  <c r="J206" i="2"/>
  <c r="I206" i="2"/>
  <c r="E206" i="2"/>
  <c r="A206" i="2"/>
  <c r="N205" i="2"/>
  <c r="M205" i="2"/>
  <c r="L205" i="2"/>
  <c r="K205" i="2"/>
  <c r="J205" i="2"/>
  <c r="I205" i="2"/>
  <c r="E205" i="2"/>
  <c r="A205" i="2"/>
  <c r="N204" i="2"/>
  <c r="M204" i="2"/>
  <c r="L204" i="2"/>
  <c r="K204" i="2"/>
  <c r="J204" i="2"/>
  <c r="I204" i="2"/>
  <c r="E204" i="2"/>
  <c r="A204" i="2"/>
  <c r="N203" i="2"/>
  <c r="M203" i="2"/>
  <c r="L203" i="2"/>
  <c r="K203" i="2"/>
  <c r="J203" i="2"/>
  <c r="I203" i="2"/>
  <c r="E203" i="2"/>
  <c r="A203" i="2"/>
  <c r="N202" i="2"/>
  <c r="M202" i="2"/>
  <c r="L202" i="2"/>
  <c r="K202" i="2"/>
  <c r="J202" i="2"/>
  <c r="I202" i="2"/>
  <c r="E202" i="2"/>
  <c r="A202" i="2"/>
  <c r="N201" i="2"/>
  <c r="M201" i="2"/>
  <c r="L201" i="2"/>
  <c r="K201" i="2"/>
  <c r="J201" i="2"/>
  <c r="I201" i="2"/>
  <c r="E201" i="2"/>
  <c r="A201" i="2"/>
  <c r="N200" i="2"/>
  <c r="M200" i="2"/>
  <c r="L200" i="2"/>
  <c r="K200" i="2"/>
  <c r="J200" i="2"/>
  <c r="I200" i="2"/>
  <c r="E200" i="2"/>
  <c r="A200" i="2"/>
  <c r="N199" i="2"/>
  <c r="M199" i="2"/>
  <c r="L199" i="2"/>
  <c r="K199" i="2"/>
  <c r="J199" i="2"/>
  <c r="I199" i="2"/>
  <c r="E199" i="2"/>
  <c r="A199" i="2"/>
  <c r="N198" i="2"/>
  <c r="M198" i="2"/>
  <c r="L198" i="2"/>
  <c r="K198" i="2"/>
  <c r="J198" i="2"/>
  <c r="I198" i="2"/>
  <c r="E198" i="2"/>
  <c r="A198" i="2"/>
  <c r="N197" i="2"/>
  <c r="M197" i="2"/>
  <c r="L197" i="2"/>
  <c r="K197" i="2"/>
  <c r="J197" i="2"/>
  <c r="I197" i="2"/>
  <c r="E197" i="2"/>
  <c r="A197" i="2"/>
  <c r="N196" i="2"/>
  <c r="M196" i="2"/>
  <c r="L196" i="2"/>
  <c r="K196" i="2"/>
  <c r="J196" i="2"/>
  <c r="I196" i="2"/>
  <c r="E196" i="2"/>
  <c r="A196" i="2"/>
  <c r="N195" i="2"/>
  <c r="M195" i="2"/>
  <c r="L195" i="2"/>
  <c r="K195" i="2"/>
  <c r="J195" i="2"/>
  <c r="I195" i="2"/>
  <c r="E195" i="2"/>
  <c r="A195" i="2"/>
  <c r="N194" i="2"/>
  <c r="M194" i="2"/>
  <c r="L194" i="2"/>
  <c r="K194" i="2"/>
  <c r="J194" i="2"/>
  <c r="I194" i="2"/>
  <c r="E194" i="2"/>
  <c r="A194" i="2"/>
  <c r="N193" i="2"/>
  <c r="M193" i="2"/>
  <c r="L193" i="2"/>
  <c r="K193" i="2"/>
  <c r="J193" i="2"/>
  <c r="I193" i="2"/>
  <c r="E193" i="2"/>
  <c r="A193" i="2"/>
  <c r="N192" i="2"/>
  <c r="M192" i="2"/>
  <c r="L192" i="2"/>
  <c r="K192" i="2"/>
  <c r="J192" i="2"/>
  <c r="I192" i="2"/>
  <c r="E192" i="2"/>
  <c r="A192" i="2"/>
  <c r="N191" i="2"/>
  <c r="M191" i="2"/>
  <c r="L191" i="2"/>
  <c r="K191" i="2"/>
  <c r="J191" i="2"/>
  <c r="I191" i="2"/>
  <c r="E191" i="2"/>
  <c r="A191" i="2"/>
  <c r="N190" i="2"/>
  <c r="M190" i="2"/>
  <c r="L190" i="2"/>
  <c r="K190" i="2"/>
  <c r="J190" i="2"/>
  <c r="I190" i="2"/>
  <c r="E190" i="2"/>
  <c r="A190" i="2"/>
  <c r="N189" i="2"/>
  <c r="M189" i="2"/>
  <c r="L189" i="2"/>
  <c r="K189" i="2"/>
  <c r="J189" i="2"/>
  <c r="I189" i="2"/>
  <c r="E189" i="2"/>
  <c r="A189" i="2"/>
  <c r="N188" i="2"/>
  <c r="M188" i="2"/>
  <c r="L188" i="2"/>
  <c r="K188" i="2"/>
  <c r="J188" i="2"/>
  <c r="I188" i="2"/>
  <c r="E188" i="2"/>
  <c r="A188" i="2"/>
  <c r="N187" i="2"/>
  <c r="M187" i="2"/>
  <c r="L187" i="2"/>
  <c r="K187" i="2"/>
  <c r="J187" i="2"/>
  <c r="I187" i="2"/>
  <c r="E187" i="2"/>
  <c r="A187" i="2"/>
  <c r="N186" i="2"/>
  <c r="M186" i="2"/>
  <c r="L186" i="2"/>
  <c r="K186" i="2"/>
  <c r="J186" i="2"/>
  <c r="I186" i="2"/>
  <c r="E186" i="2"/>
  <c r="A186" i="2"/>
  <c r="N185" i="2"/>
  <c r="M185" i="2"/>
  <c r="L185" i="2"/>
  <c r="K185" i="2"/>
  <c r="J185" i="2"/>
  <c r="I185" i="2"/>
  <c r="E185" i="2"/>
  <c r="A185" i="2"/>
  <c r="N184" i="2"/>
  <c r="M184" i="2"/>
  <c r="L184" i="2"/>
  <c r="K184" i="2"/>
  <c r="J184" i="2"/>
  <c r="I184" i="2"/>
  <c r="E184" i="2"/>
  <c r="A184" i="2"/>
  <c r="N183" i="2"/>
  <c r="M183" i="2"/>
  <c r="L183" i="2"/>
  <c r="K183" i="2"/>
  <c r="J183" i="2"/>
  <c r="I183" i="2"/>
  <c r="E183" i="2"/>
  <c r="A183" i="2"/>
  <c r="N182" i="2"/>
  <c r="M182" i="2"/>
  <c r="L182" i="2"/>
  <c r="K182" i="2"/>
  <c r="J182" i="2"/>
  <c r="I182" i="2"/>
  <c r="E182" i="2"/>
  <c r="A182" i="2"/>
  <c r="N181" i="2"/>
  <c r="M181" i="2"/>
  <c r="L181" i="2"/>
  <c r="K181" i="2"/>
  <c r="J181" i="2"/>
  <c r="I181" i="2"/>
  <c r="E181" i="2"/>
  <c r="A181" i="2"/>
  <c r="N180" i="2"/>
  <c r="M180" i="2"/>
  <c r="L180" i="2"/>
  <c r="K180" i="2"/>
  <c r="J180" i="2"/>
  <c r="I180" i="2"/>
  <c r="E180" i="2"/>
  <c r="A180" i="2"/>
  <c r="N179" i="2"/>
  <c r="M179" i="2"/>
  <c r="L179" i="2"/>
  <c r="K179" i="2"/>
  <c r="J179" i="2"/>
  <c r="I179" i="2"/>
  <c r="E179" i="2"/>
  <c r="A179" i="2"/>
  <c r="N178" i="2"/>
  <c r="M178" i="2"/>
  <c r="L178" i="2"/>
  <c r="K178" i="2"/>
  <c r="J178" i="2"/>
  <c r="I178" i="2"/>
  <c r="E178" i="2"/>
  <c r="A178" i="2"/>
  <c r="N177" i="2"/>
  <c r="M177" i="2"/>
  <c r="L177" i="2"/>
  <c r="K177" i="2"/>
  <c r="J177" i="2"/>
  <c r="I177" i="2"/>
  <c r="E177" i="2"/>
  <c r="A177" i="2"/>
  <c r="N176" i="2"/>
  <c r="M176" i="2"/>
  <c r="L176" i="2"/>
  <c r="K176" i="2"/>
  <c r="J176" i="2"/>
  <c r="I176" i="2"/>
  <c r="E176" i="2"/>
  <c r="A176" i="2"/>
  <c r="N175" i="2"/>
  <c r="M175" i="2"/>
  <c r="L175" i="2"/>
  <c r="K175" i="2"/>
  <c r="J175" i="2"/>
  <c r="I175" i="2"/>
  <c r="E175" i="2"/>
  <c r="A175" i="2"/>
  <c r="N174" i="2"/>
  <c r="M174" i="2"/>
  <c r="L174" i="2"/>
  <c r="K174" i="2"/>
  <c r="J174" i="2"/>
  <c r="I174" i="2"/>
  <c r="E174" i="2"/>
  <c r="A174" i="2"/>
  <c r="N173" i="2"/>
  <c r="M173" i="2"/>
  <c r="L173" i="2"/>
  <c r="K173" i="2"/>
  <c r="J173" i="2"/>
  <c r="I173" i="2"/>
  <c r="E173" i="2"/>
  <c r="A173" i="2"/>
  <c r="N172" i="2"/>
  <c r="M172" i="2"/>
  <c r="L172" i="2"/>
  <c r="K172" i="2"/>
  <c r="J172" i="2"/>
  <c r="I172" i="2"/>
  <c r="E172" i="2"/>
  <c r="A172" i="2"/>
  <c r="N171" i="2"/>
  <c r="M171" i="2"/>
  <c r="L171" i="2"/>
  <c r="K171" i="2"/>
  <c r="J171" i="2"/>
  <c r="I171" i="2"/>
  <c r="E171" i="2"/>
  <c r="A171" i="2"/>
  <c r="N170" i="2"/>
  <c r="M170" i="2"/>
  <c r="L170" i="2"/>
  <c r="K170" i="2"/>
  <c r="J170" i="2"/>
  <c r="I170" i="2"/>
  <c r="E170" i="2"/>
  <c r="A170" i="2"/>
  <c r="N169" i="2"/>
  <c r="M169" i="2"/>
  <c r="L169" i="2"/>
  <c r="K169" i="2"/>
  <c r="J169" i="2"/>
  <c r="I169" i="2"/>
  <c r="E169" i="2"/>
  <c r="A169" i="2"/>
  <c r="N168" i="2"/>
  <c r="M168" i="2"/>
  <c r="L168" i="2"/>
  <c r="K168" i="2"/>
  <c r="J168" i="2"/>
  <c r="I168" i="2"/>
  <c r="E168" i="2"/>
  <c r="A168" i="2"/>
  <c r="N167" i="2"/>
  <c r="M167" i="2"/>
  <c r="L167" i="2"/>
  <c r="K167" i="2"/>
  <c r="J167" i="2"/>
  <c r="I167" i="2"/>
  <c r="E167" i="2"/>
  <c r="A167" i="2"/>
  <c r="N166" i="2"/>
  <c r="M166" i="2"/>
  <c r="L166" i="2"/>
  <c r="K166" i="2"/>
  <c r="J166" i="2"/>
  <c r="I166" i="2"/>
  <c r="E166" i="2"/>
  <c r="A166" i="2"/>
  <c r="N165" i="2"/>
  <c r="M165" i="2"/>
  <c r="L165" i="2"/>
  <c r="K165" i="2"/>
  <c r="J165" i="2"/>
  <c r="I165" i="2"/>
  <c r="E165" i="2"/>
  <c r="A165" i="2"/>
  <c r="N164" i="2"/>
  <c r="M164" i="2"/>
  <c r="L164" i="2"/>
  <c r="K164" i="2"/>
  <c r="J164" i="2"/>
  <c r="I164" i="2"/>
  <c r="E164" i="2"/>
  <c r="A164" i="2"/>
  <c r="N163" i="2"/>
  <c r="M163" i="2"/>
  <c r="L163" i="2"/>
  <c r="K163" i="2"/>
  <c r="J163" i="2"/>
  <c r="I163" i="2"/>
  <c r="E163" i="2"/>
  <c r="A163" i="2"/>
  <c r="N162" i="2"/>
  <c r="M162" i="2"/>
  <c r="L162" i="2"/>
  <c r="K162" i="2"/>
  <c r="J162" i="2"/>
  <c r="I162" i="2"/>
  <c r="E162" i="2"/>
  <c r="A162" i="2"/>
  <c r="N161" i="2"/>
  <c r="M161" i="2"/>
  <c r="L161" i="2"/>
  <c r="K161" i="2"/>
  <c r="J161" i="2"/>
  <c r="I161" i="2"/>
  <c r="E161" i="2"/>
  <c r="A161" i="2"/>
  <c r="N160" i="2"/>
  <c r="M160" i="2"/>
  <c r="L160" i="2"/>
  <c r="K160" i="2"/>
  <c r="J160" i="2"/>
  <c r="I160" i="2"/>
  <c r="E160" i="2"/>
  <c r="A160" i="2"/>
  <c r="N159" i="2"/>
  <c r="M159" i="2"/>
  <c r="L159" i="2"/>
  <c r="K159" i="2"/>
  <c r="J159" i="2"/>
  <c r="I159" i="2"/>
  <c r="E159" i="2"/>
  <c r="A159" i="2"/>
  <c r="N158" i="2"/>
  <c r="M158" i="2"/>
  <c r="L158" i="2"/>
  <c r="K158" i="2"/>
  <c r="J158" i="2"/>
  <c r="I158" i="2"/>
  <c r="E158" i="2"/>
  <c r="A158" i="2"/>
  <c r="N157" i="2"/>
  <c r="M157" i="2"/>
  <c r="L157" i="2"/>
  <c r="K157" i="2"/>
  <c r="J157" i="2"/>
  <c r="I157" i="2"/>
  <c r="E157" i="2"/>
  <c r="A157" i="2"/>
  <c r="N156" i="2"/>
  <c r="M156" i="2"/>
  <c r="L156" i="2"/>
  <c r="K156" i="2"/>
  <c r="J156" i="2"/>
  <c r="I156" i="2"/>
  <c r="E156" i="2"/>
  <c r="A156" i="2"/>
  <c r="N155" i="2"/>
  <c r="M155" i="2"/>
  <c r="L155" i="2"/>
  <c r="K155" i="2"/>
  <c r="J155" i="2"/>
  <c r="I155" i="2"/>
  <c r="E155" i="2"/>
  <c r="A155" i="2"/>
  <c r="N154" i="2"/>
  <c r="M154" i="2"/>
  <c r="L154" i="2"/>
  <c r="K154" i="2"/>
  <c r="J154" i="2"/>
  <c r="I154" i="2"/>
  <c r="E154" i="2"/>
  <c r="A154" i="2"/>
  <c r="N153" i="2"/>
  <c r="M153" i="2"/>
  <c r="L153" i="2"/>
  <c r="K153" i="2"/>
  <c r="J153" i="2"/>
  <c r="I153" i="2"/>
  <c r="E153" i="2"/>
  <c r="A153" i="2"/>
  <c r="N152" i="2"/>
  <c r="M152" i="2"/>
  <c r="L152" i="2"/>
  <c r="K152" i="2"/>
  <c r="J152" i="2"/>
  <c r="I152" i="2"/>
  <c r="E152" i="2"/>
  <c r="A152" i="2"/>
  <c r="N151" i="2"/>
  <c r="M151" i="2"/>
  <c r="L151" i="2"/>
  <c r="K151" i="2"/>
  <c r="J151" i="2"/>
  <c r="I151" i="2"/>
  <c r="E151" i="2"/>
  <c r="A151" i="2"/>
  <c r="N150" i="2"/>
  <c r="M150" i="2"/>
  <c r="L150" i="2"/>
  <c r="K150" i="2"/>
  <c r="J150" i="2"/>
  <c r="I150" i="2"/>
  <c r="E150" i="2"/>
  <c r="A150" i="2"/>
  <c r="N149" i="2"/>
  <c r="M149" i="2"/>
  <c r="L149" i="2"/>
  <c r="K149" i="2"/>
  <c r="J149" i="2"/>
  <c r="I149" i="2"/>
  <c r="E149" i="2"/>
  <c r="A149" i="2"/>
  <c r="N148" i="2"/>
  <c r="M148" i="2"/>
  <c r="L148" i="2"/>
  <c r="K148" i="2"/>
  <c r="J148" i="2"/>
  <c r="I148" i="2"/>
  <c r="E148" i="2"/>
  <c r="A148" i="2"/>
  <c r="N147" i="2"/>
  <c r="M147" i="2"/>
  <c r="L147" i="2"/>
  <c r="K147" i="2"/>
  <c r="J147" i="2"/>
  <c r="I147" i="2"/>
  <c r="E147" i="2"/>
  <c r="A147" i="2"/>
  <c r="N146" i="2"/>
  <c r="M146" i="2"/>
  <c r="L146" i="2"/>
  <c r="K146" i="2"/>
  <c r="J146" i="2"/>
  <c r="I146" i="2"/>
  <c r="E146" i="2"/>
  <c r="A146" i="2"/>
  <c r="N145" i="2"/>
  <c r="M145" i="2"/>
  <c r="L145" i="2"/>
  <c r="K145" i="2"/>
  <c r="J145" i="2"/>
  <c r="I145" i="2"/>
  <c r="E145" i="2"/>
  <c r="A145" i="2"/>
  <c r="N144" i="2"/>
  <c r="M144" i="2"/>
  <c r="L144" i="2"/>
  <c r="K144" i="2"/>
  <c r="J144" i="2"/>
  <c r="I144" i="2"/>
  <c r="E144" i="2"/>
  <c r="A144" i="2"/>
  <c r="N143" i="2"/>
  <c r="M143" i="2"/>
  <c r="L143" i="2"/>
  <c r="K143" i="2"/>
  <c r="J143" i="2"/>
  <c r="I143" i="2"/>
  <c r="E143" i="2"/>
  <c r="A143" i="2"/>
  <c r="N142" i="2"/>
  <c r="M142" i="2"/>
  <c r="L142" i="2"/>
  <c r="K142" i="2"/>
  <c r="J142" i="2"/>
  <c r="I142" i="2"/>
  <c r="E142" i="2"/>
  <c r="A142" i="2"/>
  <c r="N141" i="2"/>
  <c r="M141" i="2"/>
  <c r="L141" i="2"/>
  <c r="K141" i="2"/>
  <c r="J141" i="2"/>
  <c r="I141" i="2"/>
  <c r="E141" i="2"/>
  <c r="A141" i="2"/>
  <c r="N140" i="2"/>
  <c r="M140" i="2"/>
  <c r="L140" i="2"/>
  <c r="K140" i="2"/>
  <c r="J140" i="2"/>
  <c r="I140" i="2"/>
  <c r="E140" i="2"/>
  <c r="A140" i="2"/>
  <c r="N139" i="2"/>
  <c r="M139" i="2"/>
  <c r="L139" i="2"/>
  <c r="K139" i="2"/>
  <c r="J139" i="2"/>
  <c r="I139" i="2"/>
  <c r="E139" i="2"/>
  <c r="A139" i="2"/>
  <c r="N138" i="2"/>
  <c r="M138" i="2"/>
  <c r="L138" i="2"/>
  <c r="K138" i="2"/>
  <c r="J138" i="2"/>
  <c r="I138" i="2"/>
  <c r="E138" i="2"/>
  <c r="A138" i="2"/>
  <c r="N137" i="2"/>
  <c r="M137" i="2"/>
  <c r="L137" i="2"/>
  <c r="K137" i="2"/>
  <c r="J137" i="2"/>
  <c r="I137" i="2"/>
  <c r="E137" i="2"/>
  <c r="A137" i="2"/>
  <c r="N136" i="2"/>
  <c r="M136" i="2"/>
  <c r="L136" i="2"/>
  <c r="K136" i="2"/>
  <c r="J136" i="2"/>
  <c r="I136" i="2"/>
  <c r="E136" i="2"/>
  <c r="A136" i="2"/>
  <c r="N135" i="2"/>
  <c r="M135" i="2"/>
  <c r="L135" i="2"/>
  <c r="K135" i="2"/>
  <c r="J135" i="2"/>
  <c r="I135" i="2"/>
  <c r="E135" i="2"/>
  <c r="A135" i="2"/>
  <c r="N134" i="2"/>
  <c r="M134" i="2"/>
  <c r="L134" i="2"/>
  <c r="K134" i="2"/>
  <c r="J134" i="2"/>
  <c r="I134" i="2"/>
  <c r="E134" i="2"/>
  <c r="A134" i="2"/>
  <c r="N133" i="2"/>
  <c r="M133" i="2"/>
  <c r="L133" i="2"/>
  <c r="K133" i="2"/>
  <c r="J133" i="2"/>
  <c r="I133" i="2"/>
  <c r="E133" i="2"/>
  <c r="A133" i="2"/>
  <c r="N132" i="2"/>
  <c r="M132" i="2"/>
  <c r="L132" i="2"/>
  <c r="K132" i="2"/>
  <c r="J132" i="2"/>
  <c r="I132" i="2"/>
  <c r="E132" i="2"/>
  <c r="A132" i="2"/>
  <c r="N131" i="2"/>
  <c r="M131" i="2"/>
  <c r="L131" i="2"/>
  <c r="K131" i="2"/>
  <c r="J131" i="2"/>
  <c r="I131" i="2"/>
  <c r="E131" i="2"/>
  <c r="A131" i="2"/>
  <c r="N130" i="2"/>
  <c r="M130" i="2"/>
  <c r="L130" i="2"/>
  <c r="K130" i="2"/>
  <c r="J130" i="2"/>
  <c r="I130" i="2"/>
  <c r="E130" i="2"/>
  <c r="A130" i="2"/>
  <c r="N129" i="2"/>
  <c r="M129" i="2"/>
  <c r="L129" i="2"/>
  <c r="K129" i="2"/>
  <c r="J129" i="2"/>
  <c r="I129" i="2"/>
  <c r="E129" i="2"/>
  <c r="A129" i="2"/>
  <c r="N128" i="2"/>
  <c r="M128" i="2"/>
  <c r="L128" i="2"/>
  <c r="K128" i="2"/>
  <c r="J128" i="2"/>
  <c r="I128" i="2"/>
  <c r="E128" i="2"/>
  <c r="A128" i="2"/>
  <c r="N127" i="2"/>
  <c r="M127" i="2"/>
  <c r="L127" i="2"/>
  <c r="K127" i="2"/>
  <c r="J127" i="2"/>
  <c r="I127" i="2"/>
  <c r="E127" i="2"/>
  <c r="A127" i="2"/>
  <c r="N126" i="2"/>
  <c r="M126" i="2"/>
  <c r="L126" i="2"/>
  <c r="K126" i="2"/>
  <c r="J126" i="2"/>
  <c r="I126" i="2"/>
  <c r="E126" i="2"/>
  <c r="A126" i="2"/>
  <c r="N125" i="2"/>
  <c r="M125" i="2"/>
  <c r="L125" i="2"/>
  <c r="K125" i="2"/>
  <c r="J125" i="2"/>
  <c r="I125" i="2"/>
  <c r="E125" i="2"/>
  <c r="A125" i="2"/>
  <c r="N124" i="2"/>
  <c r="M124" i="2"/>
  <c r="L124" i="2"/>
  <c r="K124" i="2"/>
  <c r="J124" i="2"/>
  <c r="I124" i="2"/>
  <c r="E124" i="2"/>
  <c r="A124" i="2"/>
  <c r="N123" i="2"/>
  <c r="M123" i="2"/>
  <c r="L123" i="2"/>
  <c r="K123" i="2"/>
  <c r="J123" i="2"/>
  <c r="I123" i="2"/>
  <c r="E123" i="2"/>
  <c r="A123" i="2"/>
  <c r="N122" i="2"/>
  <c r="M122" i="2"/>
  <c r="L122" i="2"/>
  <c r="K122" i="2"/>
  <c r="J122" i="2"/>
  <c r="I122" i="2"/>
  <c r="E122" i="2"/>
  <c r="A122" i="2"/>
  <c r="N121" i="2"/>
  <c r="M121" i="2"/>
  <c r="L121" i="2"/>
  <c r="K121" i="2"/>
  <c r="J121" i="2"/>
  <c r="I121" i="2"/>
  <c r="E121" i="2"/>
  <c r="A121" i="2"/>
  <c r="N120" i="2"/>
  <c r="M120" i="2"/>
  <c r="L120" i="2"/>
  <c r="K120" i="2"/>
  <c r="J120" i="2"/>
  <c r="I120" i="2"/>
  <c r="E120" i="2"/>
  <c r="A120" i="2"/>
  <c r="N119" i="2"/>
  <c r="M119" i="2"/>
  <c r="L119" i="2"/>
  <c r="K119" i="2"/>
  <c r="J119" i="2"/>
  <c r="I119" i="2"/>
  <c r="E119" i="2"/>
  <c r="A119" i="2"/>
  <c r="N118" i="2"/>
  <c r="M118" i="2"/>
  <c r="L118" i="2"/>
  <c r="K118" i="2"/>
  <c r="J118" i="2"/>
  <c r="I118" i="2"/>
  <c r="E118" i="2"/>
  <c r="A118" i="2"/>
  <c r="N117" i="2"/>
  <c r="M117" i="2"/>
  <c r="L117" i="2"/>
  <c r="K117" i="2"/>
  <c r="J117" i="2"/>
  <c r="I117" i="2"/>
  <c r="E117" i="2"/>
  <c r="A117" i="2"/>
  <c r="N116" i="2"/>
  <c r="M116" i="2"/>
  <c r="L116" i="2"/>
  <c r="K116" i="2"/>
  <c r="J116" i="2"/>
  <c r="I116" i="2"/>
  <c r="E116" i="2"/>
  <c r="A116" i="2"/>
  <c r="N115" i="2"/>
  <c r="M115" i="2"/>
  <c r="L115" i="2"/>
  <c r="K115" i="2"/>
  <c r="J115" i="2"/>
  <c r="I115" i="2"/>
  <c r="E115" i="2"/>
  <c r="A115" i="2"/>
  <c r="N114" i="2"/>
  <c r="M114" i="2"/>
  <c r="L114" i="2"/>
  <c r="K114" i="2"/>
  <c r="J114" i="2"/>
  <c r="I114" i="2"/>
  <c r="E114" i="2"/>
  <c r="A114" i="2"/>
  <c r="N113" i="2"/>
  <c r="M113" i="2"/>
  <c r="L113" i="2"/>
  <c r="K113" i="2"/>
  <c r="J113" i="2"/>
  <c r="I113" i="2"/>
  <c r="E113" i="2"/>
  <c r="A113" i="2"/>
  <c r="N112" i="2"/>
  <c r="M112" i="2"/>
  <c r="L112" i="2"/>
  <c r="K112" i="2"/>
  <c r="J112" i="2"/>
  <c r="I112" i="2"/>
  <c r="E112" i="2"/>
  <c r="A112" i="2"/>
  <c r="N111" i="2"/>
  <c r="M111" i="2"/>
  <c r="L111" i="2"/>
  <c r="K111" i="2"/>
  <c r="J111" i="2"/>
  <c r="I111" i="2"/>
  <c r="E111" i="2"/>
  <c r="A111" i="2"/>
  <c r="N110" i="2"/>
  <c r="M110" i="2"/>
  <c r="L110" i="2"/>
  <c r="K110" i="2"/>
  <c r="J110" i="2"/>
  <c r="I110" i="2"/>
  <c r="E110" i="2"/>
  <c r="A110" i="2"/>
  <c r="N109" i="2"/>
  <c r="M109" i="2"/>
  <c r="L109" i="2"/>
  <c r="K109" i="2"/>
  <c r="J109" i="2"/>
  <c r="I109" i="2"/>
  <c r="E109" i="2"/>
  <c r="A109" i="2"/>
  <c r="N108" i="2"/>
  <c r="M108" i="2"/>
  <c r="L108" i="2"/>
  <c r="K108" i="2"/>
  <c r="J108" i="2"/>
  <c r="I108" i="2"/>
  <c r="E108" i="2"/>
  <c r="A108" i="2"/>
  <c r="N107" i="2"/>
  <c r="M107" i="2"/>
  <c r="L107" i="2"/>
  <c r="K107" i="2"/>
  <c r="J107" i="2"/>
  <c r="I107" i="2"/>
  <c r="E107" i="2"/>
  <c r="A107" i="2"/>
  <c r="N106" i="2"/>
  <c r="M106" i="2"/>
  <c r="L106" i="2"/>
  <c r="K106" i="2"/>
  <c r="J106" i="2"/>
  <c r="I106" i="2"/>
  <c r="E106" i="2"/>
  <c r="A106" i="2"/>
  <c r="N105" i="2"/>
  <c r="M105" i="2"/>
  <c r="L105" i="2"/>
  <c r="K105" i="2"/>
  <c r="J105" i="2"/>
  <c r="I105" i="2"/>
  <c r="E105" i="2"/>
  <c r="A105" i="2"/>
  <c r="N104" i="2"/>
  <c r="M104" i="2"/>
  <c r="L104" i="2"/>
  <c r="K104" i="2"/>
  <c r="J104" i="2"/>
  <c r="I104" i="2"/>
  <c r="E104" i="2"/>
  <c r="A104" i="2"/>
  <c r="N103" i="2"/>
  <c r="M103" i="2"/>
  <c r="L103" i="2"/>
  <c r="K103" i="2"/>
  <c r="J103" i="2"/>
  <c r="I103" i="2"/>
  <c r="E103" i="2"/>
  <c r="A103" i="2"/>
  <c r="N102" i="2"/>
  <c r="M102" i="2"/>
  <c r="L102" i="2"/>
  <c r="K102" i="2"/>
  <c r="J102" i="2"/>
  <c r="I102" i="2"/>
  <c r="E102" i="2"/>
  <c r="A102" i="2"/>
  <c r="N101" i="2"/>
  <c r="M101" i="2"/>
  <c r="L101" i="2"/>
  <c r="K101" i="2"/>
  <c r="J101" i="2"/>
  <c r="I101" i="2"/>
  <c r="E101" i="2"/>
  <c r="A101" i="2"/>
  <c r="N100" i="2"/>
  <c r="M100" i="2"/>
  <c r="L100" i="2"/>
  <c r="K100" i="2"/>
  <c r="J100" i="2"/>
  <c r="I100" i="2"/>
  <c r="E100" i="2"/>
  <c r="A100" i="2"/>
  <c r="N99" i="2"/>
  <c r="M99" i="2"/>
  <c r="L99" i="2"/>
  <c r="K99" i="2"/>
  <c r="J99" i="2"/>
  <c r="I99" i="2"/>
  <c r="E99" i="2"/>
  <c r="A99" i="2"/>
  <c r="N98" i="2"/>
  <c r="M98" i="2"/>
  <c r="L98" i="2"/>
  <c r="K98" i="2"/>
  <c r="J98" i="2"/>
  <c r="I98" i="2"/>
  <c r="E98" i="2"/>
  <c r="A98" i="2"/>
  <c r="N97" i="2"/>
  <c r="M97" i="2"/>
  <c r="L97" i="2"/>
  <c r="K97" i="2"/>
  <c r="J97" i="2"/>
  <c r="I97" i="2"/>
  <c r="E97" i="2"/>
  <c r="A97" i="2"/>
  <c r="N96" i="2"/>
  <c r="M96" i="2"/>
  <c r="L96" i="2"/>
  <c r="K96" i="2"/>
  <c r="J96" i="2"/>
  <c r="I96" i="2"/>
  <c r="E96" i="2"/>
  <c r="A96" i="2"/>
  <c r="N95" i="2"/>
  <c r="M95" i="2"/>
  <c r="L95" i="2"/>
  <c r="K95" i="2"/>
  <c r="J95" i="2"/>
  <c r="I95" i="2"/>
  <c r="E95" i="2"/>
  <c r="A95" i="2"/>
  <c r="N94" i="2"/>
  <c r="M94" i="2"/>
  <c r="L94" i="2"/>
  <c r="K94" i="2"/>
  <c r="J94" i="2"/>
  <c r="I94" i="2"/>
  <c r="E94" i="2"/>
  <c r="A94" i="2"/>
  <c r="N93" i="2"/>
  <c r="M93" i="2"/>
  <c r="L93" i="2"/>
  <c r="K93" i="2"/>
  <c r="J93" i="2"/>
  <c r="I93" i="2"/>
  <c r="E93" i="2"/>
  <c r="A93" i="2"/>
  <c r="N92" i="2"/>
  <c r="M92" i="2"/>
  <c r="L92" i="2"/>
  <c r="K92" i="2"/>
  <c r="J92" i="2"/>
  <c r="I92" i="2"/>
  <c r="E92" i="2"/>
  <c r="A92" i="2"/>
  <c r="N91" i="2"/>
  <c r="M91" i="2"/>
  <c r="L91" i="2"/>
  <c r="K91" i="2"/>
  <c r="J91" i="2"/>
  <c r="I91" i="2"/>
  <c r="E91" i="2"/>
  <c r="A91" i="2"/>
  <c r="N90" i="2"/>
  <c r="M90" i="2"/>
  <c r="L90" i="2"/>
  <c r="K90" i="2"/>
  <c r="J90" i="2"/>
  <c r="I90" i="2"/>
  <c r="E90" i="2"/>
  <c r="A90" i="2"/>
  <c r="N89" i="2"/>
  <c r="M89" i="2"/>
  <c r="L89" i="2"/>
  <c r="K89" i="2"/>
  <c r="J89" i="2"/>
  <c r="I89" i="2"/>
  <c r="E89" i="2"/>
  <c r="A89" i="2"/>
  <c r="N88" i="2"/>
  <c r="M88" i="2"/>
  <c r="L88" i="2"/>
  <c r="K88" i="2"/>
  <c r="J88" i="2"/>
  <c r="I88" i="2"/>
  <c r="E88" i="2"/>
  <c r="A88" i="2"/>
  <c r="N87" i="2"/>
  <c r="M87" i="2"/>
  <c r="L87" i="2"/>
  <c r="K87" i="2"/>
  <c r="J87" i="2"/>
  <c r="I87" i="2"/>
  <c r="E87" i="2"/>
  <c r="A87" i="2"/>
  <c r="N86" i="2"/>
  <c r="M86" i="2"/>
  <c r="L86" i="2"/>
  <c r="K86" i="2"/>
  <c r="J86" i="2"/>
  <c r="I86" i="2"/>
  <c r="E86" i="2"/>
  <c r="A86" i="2"/>
  <c r="N85" i="2"/>
  <c r="M85" i="2"/>
  <c r="L85" i="2"/>
  <c r="K85" i="2"/>
  <c r="J85" i="2"/>
  <c r="I85" i="2"/>
  <c r="E85" i="2"/>
  <c r="A85" i="2"/>
  <c r="N84" i="2"/>
  <c r="M84" i="2"/>
  <c r="L84" i="2"/>
  <c r="K84" i="2"/>
  <c r="J84" i="2"/>
  <c r="I84" i="2"/>
  <c r="E84" i="2"/>
  <c r="A84" i="2"/>
  <c r="N83" i="2"/>
  <c r="M83" i="2"/>
  <c r="L83" i="2"/>
  <c r="K83" i="2"/>
  <c r="J83" i="2"/>
  <c r="I83" i="2"/>
  <c r="E83" i="2"/>
  <c r="A83" i="2"/>
  <c r="N82" i="2"/>
  <c r="M82" i="2"/>
  <c r="L82" i="2"/>
  <c r="K82" i="2"/>
  <c r="J82" i="2"/>
  <c r="I82" i="2"/>
  <c r="E82" i="2"/>
  <c r="A82" i="2"/>
  <c r="N81" i="2"/>
  <c r="M81" i="2"/>
  <c r="L81" i="2"/>
  <c r="K81" i="2"/>
  <c r="J81" i="2"/>
  <c r="I81" i="2"/>
  <c r="E81" i="2"/>
  <c r="A81" i="2"/>
  <c r="N80" i="2"/>
  <c r="M80" i="2"/>
  <c r="L80" i="2"/>
  <c r="K80" i="2"/>
  <c r="J80" i="2"/>
  <c r="I80" i="2"/>
  <c r="E80" i="2"/>
  <c r="A80" i="2"/>
  <c r="N79" i="2"/>
  <c r="M79" i="2"/>
  <c r="L79" i="2"/>
  <c r="K79" i="2"/>
  <c r="J79" i="2"/>
  <c r="I79" i="2"/>
  <c r="E79" i="2"/>
  <c r="A79" i="2"/>
  <c r="N78" i="2"/>
  <c r="M78" i="2"/>
  <c r="L78" i="2"/>
  <c r="K78" i="2"/>
  <c r="J78" i="2"/>
  <c r="I78" i="2"/>
  <c r="E78" i="2"/>
  <c r="A78" i="2"/>
  <c r="N77" i="2"/>
  <c r="M77" i="2"/>
  <c r="L77" i="2"/>
  <c r="K77" i="2"/>
  <c r="J77" i="2"/>
  <c r="I77" i="2"/>
  <c r="E77" i="2"/>
  <c r="A77" i="2"/>
  <c r="N76" i="2"/>
  <c r="M76" i="2"/>
  <c r="L76" i="2"/>
  <c r="K76" i="2"/>
  <c r="J76" i="2"/>
  <c r="I76" i="2"/>
  <c r="E76" i="2"/>
  <c r="A76" i="2"/>
  <c r="N75" i="2"/>
  <c r="M75" i="2"/>
  <c r="L75" i="2"/>
  <c r="K75" i="2"/>
  <c r="J75" i="2"/>
  <c r="I75" i="2"/>
  <c r="E75" i="2"/>
  <c r="A75" i="2"/>
  <c r="N74" i="2"/>
  <c r="M74" i="2"/>
  <c r="L74" i="2"/>
  <c r="K74" i="2"/>
  <c r="J74" i="2"/>
  <c r="I74" i="2"/>
  <c r="E74" i="2"/>
  <c r="A74" i="2"/>
  <c r="N73" i="2"/>
  <c r="M73" i="2"/>
  <c r="L73" i="2"/>
  <c r="K73" i="2"/>
  <c r="J73" i="2"/>
  <c r="I73" i="2"/>
  <c r="E73" i="2"/>
  <c r="A73" i="2"/>
  <c r="N72" i="2"/>
  <c r="M72" i="2"/>
  <c r="L72" i="2"/>
  <c r="K72" i="2"/>
  <c r="J72" i="2"/>
  <c r="I72" i="2"/>
  <c r="E72" i="2"/>
  <c r="A72" i="2"/>
  <c r="N71" i="2"/>
  <c r="M71" i="2"/>
  <c r="L71" i="2"/>
  <c r="K71" i="2"/>
  <c r="J71" i="2"/>
  <c r="I71" i="2"/>
  <c r="E71" i="2"/>
  <c r="A71" i="2"/>
  <c r="N70" i="2"/>
  <c r="M70" i="2"/>
  <c r="L70" i="2"/>
  <c r="K70" i="2"/>
  <c r="J70" i="2"/>
  <c r="I70" i="2"/>
  <c r="E70" i="2"/>
  <c r="A70" i="2"/>
  <c r="N69" i="2"/>
  <c r="M69" i="2"/>
  <c r="L69" i="2"/>
  <c r="K69" i="2"/>
  <c r="J69" i="2"/>
  <c r="I69" i="2"/>
  <c r="E69" i="2"/>
  <c r="A69" i="2"/>
  <c r="N68" i="2"/>
  <c r="M68" i="2"/>
  <c r="L68" i="2"/>
  <c r="K68" i="2"/>
  <c r="J68" i="2"/>
  <c r="I68" i="2"/>
  <c r="E68" i="2"/>
  <c r="A68" i="2"/>
  <c r="N67" i="2"/>
  <c r="M67" i="2"/>
  <c r="L67" i="2"/>
  <c r="K67" i="2"/>
  <c r="J67" i="2"/>
  <c r="I67" i="2"/>
  <c r="E67" i="2"/>
  <c r="A67" i="2"/>
  <c r="N66" i="2"/>
  <c r="M66" i="2"/>
  <c r="L66" i="2"/>
  <c r="K66" i="2"/>
  <c r="J66" i="2"/>
  <c r="I66" i="2"/>
  <c r="E66" i="2"/>
  <c r="A66" i="2"/>
  <c r="N65" i="2"/>
  <c r="M65" i="2"/>
  <c r="L65" i="2"/>
  <c r="K65" i="2"/>
  <c r="J65" i="2"/>
  <c r="I65" i="2"/>
  <c r="E65" i="2"/>
  <c r="A65" i="2"/>
  <c r="N64" i="2"/>
  <c r="M64" i="2"/>
  <c r="L64" i="2"/>
  <c r="K64" i="2"/>
  <c r="J64" i="2"/>
  <c r="I64" i="2"/>
  <c r="E64" i="2"/>
  <c r="A64" i="2"/>
  <c r="N63" i="2"/>
  <c r="M63" i="2"/>
  <c r="L63" i="2"/>
  <c r="K63" i="2"/>
  <c r="J63" i="2"/>
  <c r="I63" i="2"/>
  <c r="E63" i="2"/>
  <c r="A63" i="2"/>
  <c r="N62" i="2"/>
  <c r="M62" i="2"/>
  <c r="L62" i="2"/>
  <c r="K62" i="2"/>
  <c r="J62" i="2"/>
  <c r="I62" i="2"/>
  <c r="E62" i="2"/>
  <c r="A62" i="2"/>
  <c r="N61" i="2"/>
  <c r="M61" i="2"/>
  <c r="L61" i="2"/>
  <c r="K61" i="2"/>
  <c r="J61" i="2"/>
  <c r="I61" i="2"/>
  <c r="E61" i="2"/>
  <c r="A61" i="2"/>
  <c r="N60" i="2"/>
  <c r="M60" i="2"/>
  <c r="L60" i="2"/>
  <c r="K60" i="2"/>
  <c r="J60" i="2"/>
  <c r="I60" i="2"/>
  <c r="E60" i="2"/>
  <c r="A60" i="2"/>
  <c r="N59" i="2"/>
  <c r="M59" i="2"/>
  <c r="L59" i="2"/>
  <c r="K59" i="2"/>
  <c r="J59" i="2"/>
  <c r="I59" i="2"/>
  <c r="E59" i="2"/>
  <c r="A59" i="2"/>
  <c r="N58" i="2"/>
  <c r="M58" i="2"/>
  <c r="L58" i="2"/>
  <c r="K58" i="2"/>
  <c r="J58" i="2"/>
  <c r="I58" i="2"/>
  <c r="E58" i="2"/>
  <c r="A58" i="2"/>
  <c r="N57" i="2"/>
  <c r="M57" i="2"/>
  <c r="L57" i="2"/>
  <c r="K57" i="2"/>
  <c r="J57" i="2"/>
  <c r="I57" i="2"/>
  <c r="E57" i="2"/>
  <c r="A57" i="2"/>
  <c r="N56" i="2"/>
  <c r="M56" i="2"/>
  <c r="L56" i="2"/>
  <c r="K56" i="2"/>
  <c r="J56" i="2"/>
  <c r="I56" i="2"/>
  <c r="E56" i="2"/>
  <c r="A56" i="2"/>
  <c r="N55" i="2"/>
  <c r="M55" i="2"/>
  <c r="L55" i="2"/>
  <c r="K55" i="2"/>
  <c r="J55" i="2"/>
  <c r="I55" i="2"/>
  <c r="E55" i="2"/>
  <c r="A55" i="2"/>
  <c r="N54" i="2"/>
  <c r="M54" i="2"/>
  <c r="L54" i="2"/>
  <c r="K54" i="2"/>
  <c r="J54" i="2"/>
  <c r="I54" i="2"/>
  <c r="E54" i="2"/>
  <c r="A54" i="2"/>
  <c r="N53" i="2"/>
  <c r="M53" i="2"/>
  <c r="L53" i="2"/>
  <c r="K53" i="2"/>
  <c r="J53" i="2"/>
  <c r="I53" i="2"/>
  <c r="E53" i="2"/>
  <c r="A53" i="2"/>
  <c r="N52" i="2"/>
  <c r="M52" i="2"/>
  <c r="L52" i="2"/>
  <c r="K52" i="2"/>
  <c r="J52" i="2"/>
  <c r="I52" i="2"/>
  <c r="E52" i="2"/>
  <c r="A52" i="2"/>
  <c r="N51" i="2"/>
  <c r="M51" i="2"/>
  <c r="L51" i="2"/>
  <c r="K51" i="2"/>
  <c r="J51" i="2"/>
  <c r="I51" i="2"/>
  <c r="E51" i="2"/>
  <c r="A51" i="2"/>
  <c r="N50" i="2"/>
  <c r="M50" i="2"/>
  <c r="L50" i="2"/>
  <c r="K50" i="2"/>
  <c r="J50" i="2"/>
  <c r="I50" i="2"/>
  <c r="E50" i="2"/>
  <c r="A50" i="2"/>
  <c r="N49" i="2"/>
  <c r="M49" i="2"/>
  <c r="L49" i="2"/>
  <c r="K49" i="2"/>
  <c r="J49" i="2"/>
  <c r="I49" i="2"/>
  <c r="E49" i="2"/>
  <c r="A49" i="2"/>
  <c r="N48" i="2"/>
  <c r="M48" i="2"/>
  <c r="L48" i="2"/>
  <c r="K48" i="2"/>
  <c r="J48" i="2"/>
  <c r="I48" i="2"/>
  <c r="E48" i="2"/>
  <c r="A48" i="2"/>
  <c r="N47" i="2"/>
  <c r="M47" i="2"/>
  <c r="L47" i="2"/>
  <c r="K47" i="2"/>
  <c r="J47" i="2"/>
  <c r="I47" i="2"/>
  <c r="E47" i="2"/>
  <c r="A47" i="2"/>
  <c r="N46" i="2"/>
  <c r="M46" i="2"/>
  <c r="L46" i="2"/>
  <c r="K46" i="2"/>
  <c r="J46" i="2"/>
  <c r="I46" i="2"/>
  <c r="E46" i="2"/>
  <c r="A46" i="2"/>
  <c r="N45" i="2"/>
  <c r="M45" i="2"/>
  <c r="L45" i="2"/>
  <c r="K45" i="2"/>
  <c r="J45" i="2"/>
  <c r="I45" i="2"/>
  <c r="E45" i="2"/>
  <c r="A45" i="2"/>
  <c r="N44" i="2"/>
  <c r="M44" i="2"/>
  <c r="L44" i="2"/>
  <c r="K44" i="2"/>
  <c r="J44" i="2"/>
  <c r="I44" i="2"/>
  <c r="E44" i="2"/>
  <c r="A44" i="2"/>
  <c r="N43" i="2"/>
  <c r="M43" i="2"/>
  <c r="L43" i="2"/>
  <c r="K43" i="2"/>
  <c r="J43" i="2"/>
  <c r="I43" i="2"/>
  <c r="E43" i="2"/>
  <c r="A43" i="2"/>
  <c r="N42" i="2"/>
  <c r="M42" i="2"/>
  <c r="L42" i="2"/>
  <c r="K42" i="2"/>
  <c r="J42" i="2"/>
  <c r="I42" i="2"/>
  <c r="E42" i="2"/>
  <c r="A42" i="2"/>
  <c r="N41" i="2"/>
  <c r="M41" i="2"/>
  <c r="L41" i="2"/>
  <c r="K41" i="2"/>
  <c r="J41" i="2"/>
  <c r="I41" i="2"/>
  <c r="E41" i="2"/>
  <c r="A41" i="2"/>
  <c r="N40" i="2"/>
  <c r="M40" i="2"/>
  <c r="L40" i="2"/>
  <c r="K40" i="2"/>
  <c r="J40" i="2"/>
  <c r="I40" i="2"/>
  <c r="E40" i="2"/>
  <c r="A40" i="2"/>
  <c r="N39" i="2"/>
  <c r="M39" i="2"/>
  <c r="L39" i="2"/>
  <c r="K39" i="2"/>
  <c r="J39" i="2"/>
  <c r="I39" i="2"/>
  <c r="E39" i="2"/>
  <c r="A39" i="2"/>
  <c r="N38" i="2"/>
  <c r="M38" i="2"/>
  <c r="L38" i="2"/>
  <c r="K38" i="2"/>
  <c r="J38" i="2"/>
  <c r="I38" i="2"/>
  <c r="E38" i="2"/>
  <c r="A38" i="2"/>
  <c r="N37" i="2"/>
  <c r="M37" i="2"/>
  <c r="L37" i="2"/>
  <c r="K37" i="2"/>
  <c r="J37" i="2"/>
  <c r="I37" i="2"/>
  <c r="E37" i="2"/>
  <c r="A37" i="2"/>
  <c r="N36" i="2"/>
  <c r="M36" i="2"/>
  <c r="L36" i="2"/>
  <c r="K36" i="2"/>
  <c r="J36" i="2"/>
  <c r="I36" i="2"/>
  <c r="E36" i="2"/>
  <c r="A36" i="2"/>
  <c r="N35" i="2"/>
  <c r="M35" i="2"/>
  <c r="L35" i="2"/>
  <c r="K35" i="2"/>
  <c r="J35" i="2"/>
  <c r="I35" i="2"/>
  <c r="E35" i="2"/>
  <c r="A35" i="2"/>
  <c r="N34" i="2"/>
  <c r="M34" i="2"/>
  <c r="L34" i="2"/>
  <c r="K34" i="2"/>
  <c r="J34" i="2"/>
  <c r="I34" i="2"/>
  <c r="E34" i="2"/>
  <c r="A34" i="2"/>
  <c r="N33" i="2"/>
  <c r="M33" i="2"/>
  <c r="L33" i="2"/>
  <c r="K33" i="2"/>
  <c r="J33" i="2"/>
  <c r="I33" i="2"/>
  <c r="E33" i="2"/>
  <c r="A33" i="2"/>
  <c r="N32" i="2"/>
  <c r="M32" i="2"/>
  <c r="L32" i="2"/>
  <c r="K32" i="2"/>
  <c r="J32" i="2"/>
  <c r="I32" i="2"/>
  <c r="E32" i="2"/>
  <c r="A32" i="2"/>
  <c r="N31" i="2"/>
  <c r="M31" i="2"/>
  <c r="L31" i="2"/>
  <c r="K31" i="2"/>
  <c r="J31" i="2"/>
  <c r="I31" i="2"/>
  <c r="E31" i="2"/>
  <c r="A31" i="2"/>
  <c r="N30" i="2"/>
  <c r="M30" i="2"/>
  <c r="L30" i="2"/>
  <c r="K30" i="2"/>
  <c r="J30" i="2"/>
  <c r="I30" i="2"/>
  <c r="E30" i="2"/>
  <c r="A30" i="2"/>
  <c r="N29" i="2"/>
  <c r="M29" i="2"/>
  <c r="L29" i="2"/>
  <c r="K29" i="2"/>
  <c r="J29" i="2"/>
  <c r="I29" i="2"/>
  <c r="E29" i="2"/>
  <c r="A29" i="2"/>
  <c r="N28" i="2"/>
  <c r="M28" i="2"/>
  <c r="L28" i="2"/>
  <c r="K28" i="2"/>
  <c r="J28" i="2"/>
  <c r="I28" i="2"/>
  <c r="E28" i="2"/>
  <c r="A28" i="2"/>
  <c r="N27" i="2"/>
  <c r="M27" i="2"/>
  <c r="L27" i="2"/>
  <c r="K27" i="2"/>
  <c r="J27" i="2"/>
  <c r="I27" i="2"/>
  <c r="E27" i="2"/>
  <c r="A27" i="2"/>
  <c r="N26" i="2"/>
  <c r="M26" i="2"/>
  <c r="L26" i="2"/>
  <c r="K26" i="2"/>
  <c r="J26" i="2"/>
  <c r="I26" i="2"/>
  <c r="E26" i="2"/>
  <c r="A26" i="2"/>
  <c r="N25" i="2"/>
  <c r="M25" i="2"/>
  <c r="L25" i="2"/>
  <c r="K25" i="2"/>
  <c r="J25" i="2"/>
  <c r="I25" i="2"/>
  <c r="E25" i="2"/>
  <c r="A25" i="2"/>
  <c r="N24" i="2"/>
  <c r="M24" i="2"/>
  <c r="L24" i="2"/>
  <c r="K24" i="2"/>
  <c r="J24" i="2"/>
  <c r="I24" i="2"/>
  <c r="E24" i="2"/>
  <c r="A24" i="2"/>
  <c r="N23" i="2"/>
  <c r="M23" i="2"/>
  <c r="L23" i="2"/>
  <c r="K23" i="2"/>
  <c r="J23" i="2"/>
  <c r="I23" i="2"/>
  <c r="E23" i="2"/>
  <c r="A23" i="2"/>
  <c r="N22" i="2"/>
  <c r="M22" i="2"/>
  <c r="L22" i="2"/>
  <c r="K22" i="2"/>
  <c r="J22" i="2"/>
  <c r="I22" i="2"/>
  <c r="E22" i="2"/>
  <c r="A22" i="2"/>
  <c r="I21" i="2"/>
  <c r="A21" i="2"/>
  <c r="I20" i="2"/>
  <c r="A20" i="2"/>
  <c r="I19" i="2"/>
  <c r="A19" i="2"/>
  <c r="I18" i="2"/>
  <c r="M17" i="2"/>
  <c r="N17" i="2" s="1"/>
  <c r="B17" i="2"/>
  <c r="N9" i="2"/>
  <c r="N8" i="2"/>
  <c r="I23" i="1"/>
  <c r="H23" i="1"/>
  <c r="B23" i="1"/>
  <c r="E19" i="1"/>
  <c r="C19" i="1"/>
  <c r="C18" i="1"/>
  <c r="O17" i="1" a="1"/>
  <c r="O17" i="1" s="1"/>
  <c r="N17" i="1" a="1"/>
  <c r="N17" i="1" s="1"/>
  <c r="B24" i="1" s="1"/>
  <c r="E16" i="1"/>
  <c r="D18" i="1" s="1"/>
  <c r="I12" i="1"/>
  <c r="I8" i="1"/>
  <c r="D24" i="1" l="1"/>
  <c r="E21" i="2"/>
  <c r="E20" i="2"/>
  <c r="E19" i="2"/>
  <c r="E18" i="2"/>
  <c r="J20" i="2" l="1"/>
  <c r="L20" i="2" s="1"/>
  <c r="M20" i="2" s="1"/>
  <c r="J21" i="2"/>
  <c r="L21" i="2" s="1"/>
  <c r="M21" i="2" s="1"/>
  <c r="J18" i="2"/>
  <c r="L18" i="2" s="1"/>
  <c r="M18" i="2" s="1"/>
  <c r="N10" i="2"/>
  <c r="C24" i="1"/>
  <c r="J19" i="2"/>
  <c r="L19" i="2" s="1"/>
  <c r="M19" i="2" s="1"/>
  <c r="K21" i="2" l="1"/>
  <c r="N21" i="2" s="1"/>
  <c r="K19" i="2"/>
  <c r="N19" i="2" s="1"/>
  <c r="K18" i="2"/>
  <c r="N18" i="2" s="1"/>
  <c r="F24" i="1"/>
  <c r="G24" i="1"/>
  <c r="H24" i="1" s="1"/>
  <c r="K20" i="2"/>
  <c r="N20" i="2" s="1"/>
  <c r="N11" i="2" l="1"/>
  <c r="I24" i="1"/>
  <c r="A25" i="1" s="1"/>
  <c r="B25" i="1" s="1"/>
  <c r="D25" i="1" l="1"/>
  <c r="C25" i="1" l="1"/>
  <c r="F25" i="1" l="1"/>
  <c r="G25" i="1"/>
  <c r="H25" i="1" s="1"/>
  <c r="I25" i="1" l="1"/>
  <c r="A26" i="1" s="1"/>
  <c r="B26" i="1" s="1"/>
  <c r="D26" i="1" l="1"/>
  <c r="C26" i="1" l="1"/>
  <c r="F26" i="1" l="1"/>
  <c r="G26" i="1"/>
  <c r="H26" i="1" s="1"/>
  <c r="I26" i="1" l="1"/>
  <c r="A27" i="1" s="1"/>
  <c r="B27" i="1" s="1"/>
  <c r="D27" i="1" l="1"/>
  <c r="C27" i="1" l="1"/>
  <c r="G27" i="1" l="1"/>
  <c r="H27" i="1" s="1"/>
  <c r="F27" i="1"/>
  <c r="I27" i="1" l="1"/>
  <c r="A28" i="1" s="1"/>
  <c r="B28" i="1" l="1"/>
  <c r="D28" i="1" l="1"/>
  <c r="C28" i="1" s="1"/>
  <c r="G28" i="1" l="1"/>
  <c r="H28" i="1" s="1"/>
  <c r="F28" i="1"/>
  <c r="I28" i="1" l="1"/>
  <c r="A29" i="1" s="1"/>
  <c r="B29" i="1" l="1"/>
  <c r="D29" i="1" l="1"/>
  <c r="C29" i="1" s="1"/>
  <c r="F29" i="1" s="1"/>
  <c r="G29" i="1" l="1"/>
  <c r="H29" i="1" s="1"/>
  <c r="I29" i="1" s="1"/>
  <c r="A30" i="1" s="1"/>
  <c r="B30" i="1" l="1"/>
  <c r="D30" i="1" l="1"/>
  <c r="C30" i="1" s="1"/>
  <c r="G30" i="1" s="1"/>
  <c r="H30" i="1" s="1"/>
  <c r="F30" i="1" l="1"/>
  <c r="I30" i="1" s="1"/>
  <c r="A31" i="1" s="1"/>
  <c r="B31" i="1" l="1"/>
  <c r="D31" i="1" l="1"/>
  <c r="C31" i="1" s="1"/>
  <c r="G31" i="1" s="1"/>
  <c r="H31" i="1" s="1"/>
  <c r="F31" i="1" l="1"/>
  <c r="I31" i="1" s="1"/>
  <c r="A32" i="1" s="1"/>
  <c r="B32" i="1" l="1"/>
  <c r="D32" i="1" l="1"/>
  <c r="C32" i="1" s="1"/>
  <c r="F32" i="1" s="1"/>
  <c r="G32" i="1" l="1"/>
  <c r="H32" i="1" s="1"/>
  <c r="I32" i="1" s="1"/>
  <c r="A33" i="1" s="1"/>
  <c r="B33" i="1" l="1"/>
  <c r="D33" i="1" l="1"/>
  <c r="C33" i="1" s="1"/>
  <c r="G33" i="1" s="1"/>
  <c r="H33" i="1" s="1"/>
  <c r="F33" i="1" l="1"/>
  <c r="I33" i="1" s="1"/>
  <c r="A34" i="1" s="1"/>
  <c r="B34" i="1" l="1"/>
  <c r="D34" i="1" l="1"/>
  <c r="C34" i="1" s="1"/>
  <c r="F34" i="1" s="1"/>
  <c r="G34" i="1" l="1"/>
  <c r="H34" i="1" s="1"/>
  <c r="I34" i="1" s="1"/>
  <c r="A35" i="1" s="1"/>
  <c r="B35" i="1" l="1"/>
  <c r="D35" i="1" l="1"/>
  <c r="C35" i="1" s="1"/>
  <c r="F35" i="1" s="1"/>
  <c r="G35" i="1" l="1"/>
  <c r="H35" i="1" s="1"/>
  <c r="I35" i="1" s="1"/>
  <c r="A36" i="1" s="1"/>
  <c r="B36" i="1" l="1"/>
  <c r="D36" i="1" l="1"/>
  <c r="C36" i="1" s="1"/>
  <c r="F36" i="1" s="1"/>
  <c r="G36" i="1" l="1"/>
  <c r="H36" i="1" s="1"/>
  <c r="I36" i="1" s="1"/>
  <c r="A37" i="1" s="1"/>
  <c r="B37" i="1" l="1"/>
  <c r="D37" i="1" l="1"/>
  <c r="C37" i="1" s="1"/>
  <c r="F37" i="1" s="1"/>
  <c r="G37" i="1" l="1"/>
  <c r="H37" i="1" s="1"/>
  <c r="I37" i="1" s="1"/>
  <c r="A38" i="1" s="1"/>
  <c r="B38" i="1" l="1"/>
  <c r="D38" i="1" l="1"/>
  <c r="C38" i="1" s="1"/>
  <c r="G38" i="1" s="1"/>
  <c r="H38" i="1" s="1"/>
  <c r="F38" i="1" l="1"/>
  <c r="I38" i="1" s="1"/>
  <c r="A39" i="1" s="1"/>
  <c r="B39" i="1" l="1"/>
  <c r="D39" i="1" l="1"/>
  <c r="C39" i="1" s="1"/>
  <c r="F39" i="1" s="1"/>
  <c r="G39" i="1" l="1"/>
  <c r="H39" i="1" s="1"/>
  <c r="I39" i="1" s="1"/>
  <c r="A40" i="1" s="1"/>
  <c r="B40" i="1" l="1"/>
  <c r="D40" i="1" l="1"/>
  <c r="C40" i="1" s="1"/>
  <c r="F40" i="1" s="1"/>
  <c r="G40" i="1" l="1"/>
  <c r="H40" i="1" s="1"/>
  <c r="I40" i="1" s="1"/>
  <c r="A41" i="1" s="1"/>
  <c r="B41" i="1" l="1"/>
  <c r="D41" i="1" l="1"/>
  <c r="C41" i="1" s="1"/>
  <c r="F41" i="1" s="1"/>
  <c r="G41" i="1" l="1"/>
  <c r="H41" i="1" s="1"/>
  <c r="I41" i="1" s="1"/>
  <c r="A42" i="1" s="1"/>
  <c r="B42" i="1" l="1"/>
  <c r="D42" i="1" l="1"/>
  <c r="C42" i="1" s="1"/>
  <c r="F42" i="1" s="1"/>
  <c r="G42" i="1" l="1"/>
  <c r="H42" i="1" s="1"/>
  <c r="I42" i="1" s="1"/>
  <c r="A43" i="1" s="1"/>
  <c r="B43" i="1" l="1"/>
  <c r="D43" i="1" l="1"/>
  <c r="C43" i="1" s="1"/>
  <c r="F43" i="1" s="1"/>
  <c r="G43" i="1" l="1"/>
  <c r="H43" i="1" s="1"/>
  <c r="I43" i="1" s="1"/>
  <c r="A44" i="1" s="1"/>
  <c r="B44" i="1" l="1"/>
  <c r="D44" i="1" l="1"/>
  <c r="C44" i="1" s="1"/>
  <c r="G44" i="1" s="1"/>
  <c r="H44" i="1" s="1"/>
  <c r="F44" i="1" l="1"/>
  <c r="I44" i="1" s="1"/>
  <c r="A45" i="1" s="1"/>
  <c r="B45" i="1" s="1"/>
  <c r="D45" i="1" l="1"/>
  <c r="C45" i="1" s="1"/>
  <c r="G45" i="1" s="1"/>
  <c r="H45" i="1" s="1"/>
  <c r="F45" i="1" l="1"/>
  <c r="I45" i="1" s="1"/>
  <c r="A46" i="1" s="1"/>
  <c r="B46" i="1" s="1"/>
  <c r="D46" i="1" l="1"/>
  <c r="C46" i="1" s="1"/>
  <c r="F46" i="1" s="1"/>
  <c r="G46" i="1" l="1"/>
  <c r="H46" i="1" s="1"/>
  <c r="I46" i="1" s="1"/>
  <c r="A47" i="1" s="1"/>
  <c r="B47" i="1" l="1"/>
  <c r="D47" i="1" l="1"/>
  <c r="C47" i="1" s="1"/>
  <c r="G47" i="1" s="1"/>
  <c r="H47" i="1" s="1"/>
  <c r="F47" i="1" l="1"/>
  <c r="I47" i="1" s="1"/>
  <c r="A48" i="1" s="1"/>
  <c r="B48" i="1" s="1"/>
  <c r="D48" i="1" l="1"/>
  <c r="C48" i="1" s="1"/>
  <c r="F48" i="1" s="1"/>
  <c r="G48" i="1" l="1"/>
  <c r="H48" i="1" s="1"/>
  <c r="I48" i="1" s="1"/>
  <c r="A49" i="1" s="1"/>
  <c r="B49" i="1" l="1"/>
  <c r="D49" i="1" l="1"/>
  <c r="C49" i="1" s="1"/>
  <c r="F49" i="1" s="1"/>
  <c r="G49" i="1" l="1"/>
  <c r="H49" i="1" s="1"/>
  <c r="I49" i="1" s="1"/>
  <c r="A50" i="1" s="1"/>
  <c r="B50" i="1" l="1"/>
  <c r="D50" i="1" l="1"/>
  <c r="C50" i="1" s="1"/>
  <c r="F50" i="1" s="1"/>
  <c r="G50" i="1" l="1"/>
  <c r="H50" i="1" s="1"/>
  <c r="I50" i="1" s="1"/>
  <c r="A51" i="1" s="1"/>
  <c r="B51" i="1" l="1"/>
  <c r="D51" i="1" l="1"/>
  <c r="C51" i="1" s="1"/>
  <c r="G51" i="1" s="1"/>
  <c r="H51" i="1" s="1"/>
  <c r="F51" i="1" l="1"/>
  <c r="I51" i="1" s="1"/>
  <c r="A52" i="1" s="1"/>
  <c r="B52" i="1" s="1"/>
  <c r="D52" i="1" l="1"/>
  <c r="C52" i="1" s="1"/>
  <c r="G52" i="1" s="1"/>
  <c r="H52" i="1" s="1"/>
  <c r="F52" i="1" l="1"/>
  <c r="I52" i="1" s="1"/>
  <c r="A53" i="1" s="1"/>
  <c r="B53" i="1" s="1"/>
  <c r="D53" i="1" l="1"/>
  <c r="C53" i="1" s="1"/>
  <c r="G53" i="1" s="1"/>
  <c r="H53" i="1" s="1"/>
  <c r="F53" i="1" l="1"/>
  <c r="I53" i="1" s="1"/>
  <c r="A54" i="1" s="1"/>
  <c r="B54" i="1" s="1"/>
  <c r="D54" i="1" l="1"/>
  <c r="C54" i="1" s="1"/>
  <c r="F54" i="1" s="1"/>
  <c r="G54" i="1" l="1"/>
  <c r="H54" i="1" s="1"/>
  <c r="I54" i="1" s="1"/>
  <c r="A55" i="1" s="1"/>
  <c r="B55" i="1" l="1"/>
  <c r="D55" i="1" l="1"/>
  <c r="C55" i="1" s="1"/>
  <c r="F55" i="1" s="1"/>
  <c r="G55" i="1" l="1"/>
  <c r="H55" i="1" s="1"/>
  <c r="I55" i="1" s="1"/>
  <c r="A56" i="1" s="1"/>
  <c r="B56" i="1" l="1"/>
  <c r="D56" i="1" l="1"/>
  <c r="C56" i="1" s="1"/>
  <c r="F56" i="1" s="1"/>
  <c r="G56" i="1" l="1"/>
  <c r="H56" i="1" s="1"/>
  <c r="I56" i="1" s="1"/>
  <c r="A57" i="1" s="1"/>
  <c r="B57" i="1" l="1"/>
  <c r="D57" i="1" l="1"/>
  <c r="C57" i="1" s="1"/>
  <c r="F57" i="1" s="1"/>
  <c r="G57" i="1" l="1"/>
  <c r="H57" i="1" s="1"/>
  <c r="I57" i="1" s="1"/>
  <c r="A58" i="1" s="1"/>
  <c r="B58" i="1" l="1"/>
  <c r="D58" i="1" l="1"/>
  <c r="C58" i="1" s="1"/>
  <c r="F58" i="1" s="1"/>
  <c r="G58" i="1" l="1"/>
  <c r="H58" i="1" s="1"/>
  <c r="I58" i="1" s="1"/>
  <c r="A59" i="1" s="1"/>
  <c r="B59" i="1" l="1"/>
  <c r="D59" i="1" l="1"/>
  <c r="C59" i="1" s="1"/>
  <c r="F59" i="1" s="1"/>
  <c r="G59" i="1" l="1"/>
  <c r="H59" i="1" s="1"/>
  <c r="I59" i="1" s="1"/>
  <c r="A60" i="1" s="1"/>
  <c r="B60" i="1" l="1"/>
  <c r="D60" i="1" l="1"/>
  <c r="C60" i="1" s="1"/>
  <c r="F60" i="1" s="1"/>
  <c r="G60" i="1" l="1"/>
  <c r="H60" i="1" s="1"/>
  <c r="I60" i="1" s="1"/>
  <c r="A61" i="1" s="1"/>
  <c r="B61" i="1" l="1"/>
  <c r="D61" i="1" l="1"/>
  <c r="C61" i="1" s="1"/>
  <c r="F61" i="1" s="1"/>
  <c r="G61" i="1" l="1"/>
  <c r="H61" i="1" s="1"/>
  <c r="I61" i="1" s="1"/>
  <c r="A62" i="1" s="1"/>
  <c r="B62" i="1" l="1"/>
  <c r="D62" i="1" l="1"/>
  <c r="C62" i="1" s="1"/>
  <c r="G62" i="1" s="1"/>
  <c r="H62" i="1" s="1"/>
  <c r="F62" i="1" l="1"/>
  <c r="I62" i="1" s="1"/>
  <c r="A63" i="1" s="1"/>
  <c r="B63" i="1" s="1"/>
  <c r="D63" i="1" l="1"/>
  <c r="C63" i="1" s="1"/>
  <c r="G63" i="1" s="1"/>
  <c r="H63" i="1" s="1"/>
  <c r="F63" i="1" l="1"/>
  <c r="I63" i="1" s="1"/>
  <c r="A64" i="1" s="1"/>
  <c r="B64" i="1" l="1"/>
  <c r="D64" i="1" l="1"/>
  <c r="C64" i="1" s="1"/>
  <c r="F64" i="1" s="1"/>
  <c r="G64" i="1" l="1"/>
  <c r="H64" i="1" s="1"/>
  <c r="I64" i="1" s="1"/>
  <c r="A65" i="1" s="1"/>
  <c r="B65" i="1" l="1"/>
  <c r="D65" i="1" l="1"/>
  <c r="C65" i="1" s="1"/>
  <c r="F65" i="1" s="1"/>
  <c r="G65" i="1" l="1"/>
  <c r="H65" i="1" s="1"/>
  <c r="I65" i="1" s="1"/>
  <c r="A66" i="1" s="1"/>
  <c r="B66" i="1" l="1"/>
  <c r="D66" i="1" l="1"/>
  <c r="C66" i="1" s="1"/>
  <c r="F66" i="1" s="1"/>
  <c r="G66" i="1" l="1"/>
  <c r="H66" i="1" s="1"/>
  <c r="I66" i="1" s="1"/>
  <c r="A67" i="1" s="1"/>
  <c r="B67" i="1" l="1"/>
  <c r="D67" i="1" l="1"/>
  <c r="C67" i="1" s="1"/>
  <c r="F67" i="1" s="1"/>
  <c r="G67" i="1" l="1"/>
  <c r="H67" i="1" s="1"/>
  <c r="I67" i="1" s="1"/>
  <c r="A68" i="1" s="1"/>
  <c r="B68" i="1" l="1"/>
  <c r="D68" i="1" l="1"/>
  <c r="C68" i="1" s="1"/>
  <c r="F68" i="1" s="1"/>
  <c r="G68" i="1" l="1"/>
  <c r="H68" i="1" s="1"/>
  <c r="I68" i="1" s="1"/>
  <c r="A69" i="1" s="1"/>
  <c r="B69" i="1" l="1"/>
  <c r="D69" i="1" l="1"/>
  <c r="C69" i="1" s="1"/>
  <c r="G69" i="1" s="1"/>
  <c r="H69" i="1" s="1"/>
  <c r="F69" i="1" l="1"/>
  <c r="I69" i="1" s="1"/>
  <c r="A70" i="1" s="1"/>
  <c r="B70" i="1" s="1"/>
  <c r="D70" i="1" l="1"/>
  <c r="C70" i="1" s="1"/>
  <c r="G70" i="1" s="1"/>
  <c r="H70" i="1" s="1"/>
  <c r="F70" i="1" l="1"/>
  <c r="I70" i="1" s="1"/>
  <c r="A71" i="1" s="1"/>
  <c r="B71" i="1" s="1"/>
  <c r="D71" i="1" l="1"/>
  <c r="C71" i="1" s="1"/>
  <c r="F71" i="1" s="1"/>
  <c r="G71" i="1" l="1"/>
  <c r="H71" i="1" s="1"/>
  <c r="I71" i="1" s="1"/>
  <c r="A72" i="1" s="1"/>
  <c r="B72" i="1" l="1"/>
  <c r="D72" i="1" l="1"/>
  <c r="C72" i="1" s="1"/>
  <c r="F72" i="1" s="1"/>
  <c r="G72" i="1" l="1"/>
  <c r="H72" i="1" s="1"/>
  <c r="I72" i="1" s="1"/>
  <c r="A73" i="1" s="1"/>
  <c r="B73" i="1" l="1"/>
  <c r="D73" i="1" l="1"/>
  <c r="C73" i="1" s="1"/>
  <c r="G73" i="1" s="1"/>
  <c r="H73" i="1" s="1"/>
  <c r="F73" i="1" l="1"/>
  <c r="I73" i="1" s="1"/>
  <c r="A74" i="1" s="1"/>
  <c r="B74" i="1" s="1"/>
  <c r="D74" i="1" l="1"/>
  <c r="C74" i="1" s="1"/>
  <c r="G74" i="1" s="1"/>
  <c r="H74" i="1" s="1"/>
  <c r="F74" i="1" l="1"/>
  <c r="I74" i="1" s="1"/>
  <c r="A75" i="1" s="1"/>
  <c r="B75" i="1" l="1"/>
  <c r="D75" i="1" l="1"/>
  <c r="C75" i="1" s="1"/>
  <c r="F75" i="1" s="1"/>
  <c r="G75" i="1" l="1"/>
  <c r="H75" i="1" s="1"/>
  <c r="I75" i="1" s="1"/>
  <c r="A76" i="1" s="1"/>
  <c r="B76" i="1" l="1"/>
  <c r="D76" i="1" l="1"/>
  <c r="C76" i="1" s="1"/>
  <c r="F76" i="1" s="1"/>
  <c r="G76" i="1" l="1"/>
  <c r="H76" i="1" s="1"/>
  <c r="I76" i="1" s="1"/>
  <c r="A77" i="1" s="1"/>
  <c r="B77" i="1" l="1"/>
  <c r="D77" i="1" l="1"/>
  <c r="C77" i="1" s="1"/>
  <c r="F77" i="1" s="1"/>
  <c r="G77" i="1" l="1"/>
  <c r="H77" i="1" s="1"/>
  <c r="I77" i="1" s="1"/>
  <c r="A78" i="1" s="1"/>
  <c r="B78" i="1" l="1"/>
  <c r="D78" i="1" l="1"/>
  <c r="C78" i="1" s="1"/>
  <c r="F78" i="1" s="1"/>
  <c r="G78" i="1" l="1"/>
  <c r="H78" i="1" s="1"/>
  <c r="I78" i="1" s="1"/>
  <c r="A79" i="1" s="1"/>
  <c r="B79" i="1" l="1"/>
  <c r="D79" i="1" l="1"/>
  <c r="C79" i="1" s="1"/>
  <c r="F79" i="1" s="1"/>
  <c r="G79" i="1" l="1"/>
  <c r="H79" i="1" s="1"/>
  <c r="I79" i="1" s="1"/>
  <c r="A80" i="1" s="1"/>
  <c r="B80" i="1" l="1"/>
  <c r="D80" i="1" l="1"/>
  <c r="C80" i="1" s="1"/>
  <c r="F80" i="1" s="1"/>
  <c r="G80" i="1" l="1"/>
  <c r="H80" i="1" s="1"/>
  <c r="I80" i="1" s="1"/>
  <c r="A81" i="1" s="1"/>
  <c r="B81" i="1" l="1"/>
  <c r="D81" i="1" l="1"/>
  <c r="C81" i="1" s="1"/>
  <c r="F81" i="1" s="1"/>
  <c r="G81" i="1" l="1"/>
  <c r="H81" i="1" s="1"/>
  <c r="I81" i="1" s="1"/>
  <c r="A82" i="1" s="1"/>
  <c r="B82" i="1" l="1"/>
  <c r="D82" i="1" l="1"/>
  <c r="C82" i="1" s="1"/>
  <c r="F82" i="1" s="1"/>
  <c r="G82" i="1" l="1"/>
  <c r="H82" i="1" s="1"/>
  <c r="I82" i="1" s="1"/>
  <c r="A83" i="1" s="1"/>
  <c r="B83" i="1" l="1"/>
  <c r="D83" i="1" l="1"/>
  <c r="C83" i="1" s="1"/>
  <c r="G83" i="1" s="1"/>
  <c r="H83" i="1" s="1"/>
  <c r="F83" i="1" l="1"/>
  <c r="I83" i="1" s="1"/>
  <c r="A84" i="1" s="1"/>
  <c r="B84" i="1" l="1"/>
  <c r="D84" i="1" l="1"/>
  <c r="C84" i="1" s="1"/>
  <c r="G84" i="1" s="1"/>
  <c r="H84" i="1" s="1"/>
  <c r="F84" i="1" l="1"/>
  <c r="I84" i="1" s="1"/>
  <c r="A85" i="1" s="1"/>
  <c r="B85" i="1" l="1"/>
  <c r="D85" i="1" l="1"/>
  <c r="C85" i="1" s="1"/>
  <c r="G85" i="1" s="1"/>
  <c r="H85" i="1" s="1"/>
  <c r="F85" i="1" l="1"/>
  <c r="I85" i="1" s="1"/>
  <c r="A86" i="1" s="1"/>
  <c r="B86" i="1" s="1"/>
  <c r="D86" i="1" l="1"/>
  <c r="C86" i="1" s="1"/>
  <c r="F86" i="1" s="1"/>
  <c r="G86" i="1" l="1"/>
  <c r="H86" i="1" s="1"/>
  <c r="I86" i="1" s="1"/>
  <c r="A87" i="1" s="1"/>
  <c r="B87" i="1" l="1"/>
  <c r="D87" i="1" l="1"/>
  <c r="C87" i="1" s="1"/>
  <c r="F87" i="1" s="1"/>
  <c r="G87" i="1" l="1"/>
  <c r="H87" i="1" s="1"/>
  <c r="I87" i="1" s="1"/>
  <c r="A88" i="1" s="1"/>
  <c r="B88" i="1" l="1"/>
  <c r="D88" i="1" l="1"/>
  <c r="C88" i="1" s="1"/>
  <c r="F88" i="1" s="1"/>
  <c r="G88" i="1" l="1"/>
  <c r="H88" i="1" s="1"/>
  <c r="I88" i="1" s="1"/>
  <c r="A89" i="1" s="1"/>
  <c r="B89" i="1" l="1"/>
  <c r="D89" i="1" l="1"/>
  <c r="C89" i="1" s="1"/>
  <c r="F89" i="1" s="1"/>
  <c r="G89" i="1" l="1"/>
  <c r="H89" i="1" s="1"/>
  <c r="I89" i="1" s="1"/>
  <c r="A90" i="1" s="1"/>
  <c r="B90" i="1" l="1"/>
  <c r="D90" i="1" l="1"/>
  <c r="C90" i="1" s="1"/>
  <c r="G90" i="1" s="1"/>
  <c r="H90" i="1" s="1"/>
  <c r="F90" i="1" l="1"/>
  <c r="I90" i="1" s="1"/>
  <c r="A91" i="1" s="1"/>
  <c r="B91" i="1" s="1"/>
  <c r="D91" i="1" l="1"/>
  <c r="C91" i="1" s="1"/>
  <c r="F91" i="1" s="1"/>
  <c r="G91" i="1" l="1"/>
  <c r="H91" i="1" s="1"/>
  <c r="I91" i="1" s="1"/>
  <c r="A92" i="1" s="1"/>
  <c r="B92" i="1" l="1"/>
  <c r="D92" i="1" l="1"/>
  <c r="C92" i="1" s="1"/>
  <c r="G92" i="1" s="1"/>
  <c r="H92" i="1" s="1"/>
  <c r="F92" i="1" l="1"/>
  <c r="I92" i="1" s="1"/>
  <c r="A93" i="1" s="1"/>
  <c r="B93" i="1" l="1"/>
  <c r="D93" i="1" l="1"/>
  <c r="C93" i="1" s="1"/>
  <c r="G93" i="1" s="1"/>
  <c r="H93" i="1" s="1"/>
  <c r="F93" i="1" l="1"/>
  <c r="I93" i="1" s="1"/>
  <c r="A94" i="1" s="1"/>
  <c r="B94" i="1" l="1"/>
  <c r="D94" i="1" l="1"/>
  <c r="C94" i="1" s="1"/>
  <c r="G94" i="1" s="1"/>
  <c r="H94" i="1" s="1"/>
  <c r="F94" i="1" l="1"/>
  <c r="I94" i="1" s="1"/>
  <c r="A95" i="1" s="1"/>
  <c r="B95" i="1" l="1"/>
  <c r="D95" i="1" l="1"/>
  <c r="C95" i="1" s="1"/>
  <c r="G95" i="1" s="1"/>
  <c r="H95" i="1" s="1"/>
  <c r="F95" i="1" l="1"/>
  <c r="I95" i="1" s="1"/>
  <c r="A96" i="1" s="1"/>
  <c r="B96" i="1" l="1"/>
  <c r="D96" i="1" l="1"/>
  <c r="C96" i="1" s="1"/>
  <c r="G96" i="1" s="1"/>
  <c r="H96" i="1" s="1"/>
  <c r="F96" i="1" l="1"/>
  <c r="I96" i="1" s="1"/>
  <c r="A97" i="1" s="1"/>
  <c r="B97" i="1" l="1"/>
  <c r="D97" i="1" l="1"/>
  <c r="C97" i="1" s="1"/>
  <c r="F97" i="1" s="1"/>
  <c r="G97" i="1" l="1"/>
  <c r="H97" i="1" s="1"/>
  <c r="I97" i="1" s="1"/>
  <c r="A98" i="1" s="1"/>
  <c r="B98" i="1" l="1"/>
  <c r="D98" i="1" l="1"/>
  <c r="C98" i="1" s="1"/>
  <c r="G98" i="1" s="1"/>
  <c r="H98" i="1" s="1"/>
  <c r="F98" i="1" l="1"/>
  <c r="I98" i="1" s="1"/>
  <c r="A99" i="1" s="1"/>
  <c r="B99" i="1" l="1"/>
  <c r="D99" i="1" l="1"/>
  <c r="C99" i="1" s="1"/>
  <c r="G99" i="1" s="1"/>
  <c r="H99" i="1" s="1"/>
  <c r="F99" i="1" l="1"/>
  <c r="I99" i="1" s="1"/>
  <c r="A100" i="1" s="1"/>
  <c r="B100" i="1" l="1"/>
  <c r="D100" i="1" l="1"/>
  <c r="C100" i="1" s="1"/>
  <c r="G100" i="1" s="1"/>
  <c r="H100" i="1" s="1"/>
  <c r="F100" i="1" l="1"/>
  <c r="I100" i="1" s="1"/>
  <c r="A101" i="1" s="1"/>
  <c r="B101" i="1" l="1"/>
  <c r="D101" i="1" l="1"/>
  <c r="C101" i="1" s="1"/>
  <c r="G101" i="1" s="1"/>
  <c r="H101" i="1" s="1"/>
  <c r="F101" i="1" l="1"/>
  <c r="I101" i="1" s="1"/>
  <c r="A102" i="1" s="1"/>
  <c r="B102" i="1" l="1"/>
  <c r="D102" i="1" l="1"/>
  <c r="C102" i="1" s="1"/>
  <c r="G102" i="1" s="1"/>
  <c r="H102" i="1" s="1"/>
  <c r="F102" i="1" l="1"/>
  <c r="I102" i="1" s="1"/>
  <c r="A103" i="1" s="1"/>
  <c r="B103" i="1" l="1"/>
  <c r="D103" i="1" l="1"/>
  <c r="C103" i="1" s="1"/>
  <c r="G103" i="1" s="1"/>
  <c r="H103" i="1" s="1"/>
  <c r="F103" i="1" l="1"/>
  <c r="I103" i="1" s="1"/>
  <c r="A104" i="1" s="1"/>
  <c r="B104" i="1" l="1"/>
  <c r="D104" i="1" l="1"/>
  <c r="C104" i="1" s="1"/>
  <c r="G104" i="1" s="1"/>
  <c r="H104" i="1" s="1"/>
  <c r="F104" i="1" l="1"/>
  <c r="I104" i="1" s="1"/>
  <c r="A105" i="1" s="1"/>
  <c r="B105" i="1" l="1"/>
  <c r="D105" i="1" l="1"/>
  <c r="C105" i="1" s="1"/>
  <c r="F105" i="1" s="1"/>
  <c r="G105" i="1" l="1"/>
  <c r="H105" i="1" s="1"/>
  <c r="I105" i="1" s="1"/>
  <c r="A106" i="1" s="1"/>
  <c r="B106" i="1" l="1"/>
  <c r="D106" i="1" l="1"/>
  <c r="C106" i="1" s="1"/>
  <c r="G106" i="1" s="1"/>
  <c r="H106" i="1" s="1"/>
  <c r="F106" i="1" l="1"/>
  <c r="I106" i="1" s="1"/>
  <c r="A107" i="1" s="1"/>
  <c r="B107" i="1" l="1"/>
  <c r="D107" i="1" l="1"/>
  <c r="C107" i="1" s="1"/>
  <c r="G107" i="1" s="1"/>
  <c r="H107" i="1" s="1"/>
  <c r="F107" i="1" l="1"/>
  <c r="I107" i="1" s="1"/>
  <c r="A108" i="1" s="1"/>
  <c r="B108" i="1" l="1"/>
  <c r="D108" i="1" l="1"/>
  <c r="C108" i="1" s="1"/>
  <c r="G108" i="1" s="1"/>
  <c r="H108" i="1" s="1"/>
  <c r="F108" i="1" l="1"/>
  <c r="I108" i="1" s="1"/>
  <c r="A109" i="1" s="1"/>
  <c r="B109" i="1" l="1"/>
  <c r="D109" i="1" l="1"/>
  <c r="C109" i="1" s="1"/>
  <c r="F109" i="1" s="1"/>
  <c r="G109" i="1" l="1"/>
  <c r="H109" i="1" s="1"/>
  <c r="I109" i="1" s="1"/>
  <c r="A110" i="1" s="1"/>
  <c r="B110" i="1" l="1"/>
  <c r="D110" i="1" l="1"/>
  <c r="C110" i="1" s="1"/>
  <c r="G110" i="1" s="1"/>
  <c r="H110" i="1" s="1"/>
  <c r="F110" i="1" l="1"/>
  <c r="I110" i="1" s="1"/>
  <c r="A111" i="1" s="1"/>
  <c r="B111" i="1" l="1"/>
  <c r="D111" i="1" l="1"/>
  <c r="C111" i="1" s="1"/>
  <c r="F111" i="1" s="1"/>
  <c r="G111" i="1" l="1"/>
  <c r="H111" i="1" s="1"/>
  <c r="I111" i="1" s="1"/>
  <c r="A112" i="1" s="1"/>
  <c r="B112" i="1" l="1"/>
  <c r="D112" i="1" l="1"/>
  <c r="C112" i="1" s="1"/>
  <c r="G112" i="1" s="1"/>
  <c r="H112" i="1" s="1"/>
  <c r="F112" i="1" l="1"/>
  <c r="I112" i="1" s="1"/>
  <c r="A113" i="1" s="1"/>
  <c r="B113" i="1" l="1"/>
  <c r="D113" i="1" l="1"/>
  <c r="C113" i="1" s="1"/>
  <c r="G113" i="1" s="1"/>
  <c r="H113" i="1" s="1"/>
  <c r="F113" i="1" l="1"/>
  <c r="I113" i="1" s="1"/>
  <c r="A114" i="1" s="1"/>
  <c r="B114" i="1" l="1"/>
  <c r="D114" i="1" l="1"/>
  <c r="C114" i="1" s="1"/>
  <c r="G114" i="1" s="1"/>
  <c r="H114" i="1" s="1"/>
  <c r="F114" i="1" l="1"/>
  <c r="I114" i="1" s="1"/>
  <c r="A115" i="1" s="1"/>
  <c r="B115" i="1" l="1"/>
  <c r="D115" i="1" l="1"/>
  <c r="C115" i="1" s="1"/>
  <c r="G115" i="1" s="1"/>
  <c r="H115" i="1" s="1"/>
  <c r="F115" i="1" l="1"/>
  <c r="I115" i="1" s="1"/>
  <c r="A116" i="1" s="1"/>
  <c r="B116" i="1" l="1"/>
  <c r="D116" i="1" l="1"/>
  <c r="C116" i="1" s="1"/>
  <c r="G116" i="1" s="1"/>
  <c r="H116" i="1" s="1"/>
  <c r="F116" i="1" l="1"/>
  <c r="I116" i="1" s="1"/>
  <c r="A117" i="1" s="1"/>
  <c r="B117" i="1" l="1"/>
  <c r="D117" i="1" l="1"/>
  <c r="C117" i="1" s="1"/>
  <c r="G117" i="1" s="1"/>
  <c r="H117" i="1" s="1"/>
  <c r="F117" i="1" l="1"/>
  <c r="I117" i="1" s="1"/>
  <c r="A118" i="1" s="1"/>
  <c r="B118" i="1" l="1"/>
  <c r="D118" i="1" l="1"/>
  <c r="C118" i="1" s="1"/>
  <c r="G118" i="1" s="1"/>
  <c r="H118" i="1" s="1"/>
  <c r="F118" i="1" l="1"/>
  <c r="I118" i="1" s="1"/>
  <c r="A119" i="1" s="1"/>
  <c r="B119" i="1" l="1"/>
  <c r="D119" i="1" l="1"/>
  <c r="C119" i="1" s="1"/>
  <c r="G119" i="1" s="1"/>
  <c r="H119" i="1" s="1"/>
  <c r="F119" i="1" l="1"/>
  <c r="I119" i="1" s="1"/>
  <c r="A120" i="1" s="1"/>
  <c r="B120" i="1" l="1"/>
  <c r="D120" i="1" l="1"/>
  <c r="C120" i="1" s="1"/>
  <c r="G120" i="1" s="1"/>
  <c r="H120" i="1" s="1"/>
  <c r="F120" i="1" l="1"/>
  <c r="I120" i="1" s="1"/>
  <c r="A121" i="1" s="1"/>
  <c r="B121" i="1" l="1"/>
  <c r="D121" i="1" l="1"/>
  <c r="C121" i="1" s="1"/>
  <c r="G121" i="1" s="1"/>
  <c r="H121" i="1" s="1"/>
  <c r="F121" i="1" l="1"/>
  <c r="I121" i="1" s="1"/>
  <c r="A122" i="1" s="1"/>
  <c r="B122" i="1" l="1"/>
  <c r="D122" i="1" l="1"/>
  <c r="C122" i="1" s="1"/>
  <c r="F122" i="1" s="1"/>
  <c r="G122" i="1" l="1"/>
  <c r="H122" i="1" s="1"/>
  <c r="I122" i="1" s="1"/>
  <c r="A123" i="1" s="1"/>
  <c r="B123" i="1" l="1"/>
  <c r="D123" i="1" l="1"/>
  <c r="C123" i="1" s="1"/>
  <c r="F123" i="1" s="1"/>
  <c r="G123" i="1" l="1"/>
  <c r="H123" i="1" s="1"/>
  <c r="I123" i="1" s="1"/>
  <c r="A124" i="1" s="1"/>
  <c r="B124" i="1" l="1"/>
  <c r="D124" i="1" l="1"/>
  <c r="C124" i="1" s="1"/>
  <c r="G124" i="1" s="1"/>
  <c r="H124" i="1" s="1"/>
  <c r="F124" i="1" l="1"/>
  <c r="I124" i="1" s="1"/>
  <c r="A125" i="1" s="1"/>
  <c r="B125" i="1" l="1"/>
  <c r="D125" i="1" l="1"/>
  <c r="C125" i="1" s="1"/>
  <c r="G125" i="1" s="1"/>
  <c r="H125" i="1" s="1"/>
  <c r="F125" i="1" l="1"/>
  <c r="I125" i="1" s="1"/>
  <c r="A126" i="1" s="1"/>
  <c r="B126" i="1" l="1"/>
  <c r="D126" i="1" l="1"/>
  <c r="C126" i="1" s="1"/>
  <c r="F126" i="1" s="1"/>
  <c r="G126" i="1" l="1"/>
  <c r="H126" i="1" s="1"/>
  <c r="I126" i="1" s="1"/>
  <c r="A127" i="1" s="1"/>
  <c r="B127" i="1" l="1"/>
  <c r="D127" i="1" l="1"/>
  <c r="C127" i="1" s="1"/>
  <c r="F127" i="1" s="1"/>
  <c r="G127" i="1" l="1"/>
  <c r="H127" i="1" s="1"/>
  <c r="I127" i="1" s="1"/>
  <c r="A128" i="1" s="1"/>
  <c r="B128" i="1" l="1"/>
  <c r="D128" i="1" l="1"/>
  <c r="C128" i="1" s="1"/>
  <c r="G128" i="1" s="1"/>
  <c r="H128" i="1" s="1"/>
  <c r="F128" i="1" l="1"/>
  <c r="I128" i="1" s="1"/>
  <c r="A129" i="1" s="1"/>
  <c r="B129" i="1" l="1"/>
  <c r="D129" i="1" l="1"/>
  <c r="C129" i="1" s="1"/>
  <c r="G129" i="1" s="1"/>
  <c r="H129" i="1" s="1"/>
  <c r="F129" i="1" l="1"/>
  <c r="I129" i="1" s="1"/>
  <c r="A130" i="1" s="1"/>
  <c r="B130" i="1" l="1"/>
  <c r="D130" i="1" l="1"/>
  <c r="C130" i="1" s="1"/>
  <c r="G130" i="1" s="1"/>
  <c r="H130" i="1" s="1"/>
  <c r="F130" i="1" l="1"/>
  <c r="I130" i="1" s="1"/>
  <c r="A131" i="1" s="1"/>
  <c r="B131" i="1" l="1"/>
  <c r="D131" i="1" l="1"/>
  <c r="C131" i="1" s="1"/>
  <c r="G131" i="1" s="1"/>
  <c r="H131" i="1" s="1"/>
  <c r="F131" i="1" l="1"/>
  <c r="I131" i="1" s="1"/>
  <c r="A132" i="1" s="1"/>
  <c r="B132" i="1" l="1"/>
  <c r="D132" i="1" l="1"/>
  <c r="C132" i="1" s="1"/>
  <c r="G132" i="1" s="1"/>
  <c r="H132" i="1" s="1"/>
  <c r="F132" i="1" l="1"/>
  <c r="I132" i="1" s="1"/>
  <c r="A133" i="1" s="1"/>
  <c r="B133" i="1" l="1"/>
  <c r="D133" i="1" l="1"/>
  <c r="C133" i="1" s="1"/>
  <c r="F133" i="1" s="1"/>
  <c r="G133" i="1" l="1"/>
  <c r="H133" i="1" s="1"/>
  <c r="I133" i="1" s="1"/>
  <c r="A134" i="1" s="1"/>
  <c r="B134" i="1" l="1"/>
  <c r="D134" i="1" l="1"/>
  <c r="C134" i="1" s="1"/>
  <c r="G134" i="1" s="1"/>
  <c r="H134" i="1" s="1"/>
  <c r="F134" i="1" l="1"/>
  <c r="I134" i="1" s="1"/>
  <c r="A135" i="1" s="1"/>
  <c r="B135" i="1" l="1"/>
  <c r="D135" i="1" l="1"/>
  <c r="C135" i="1" s="1"/>
  <c r="G135" i="1" s="1"/>
  <c r="H135" i="1" s="1"/>
  <c r="F135" i="1" l="1"/>
  <c r="I135" i="1" s="1"/>
  <c r="A136" i="1" s="1"/>
  <c r="B136" i="1" l="1"/>
  <c r="D136" i="1" l="1"/>
  <c r="C136" i="1" s="1"/>
  <c r="G136" i="1" s="1"/>
  <c r="H136" i="1" s="1"/>
  <c r="F136" i="1" l="1"/>
  <c r="I136" i="1" s="1"/>
  <c r="A137" i="1" s="1"/>
  <c r="B137" i="1" l="1"/>
  <c r="D137" i="1" l="1"/>
  <c r="C137" i="1" s="1"/>
  <c r="G137" i="1" s="1"/>
  <c r="H137" i="1" s="1"/>
  <c r="F137" i="1" l="1"/>
  <c r="I137" i="1" s="1"/>
  <c r="A138" i="1" s="1"/>
  <c r="B138" i="1" l="1"/>
  <c r="D138" i="1" l="1"/>
  <c r="C138" i="1" s="1"/>
  <c r="G138" i="1" s="1"/>
  <c r="H138" i="1" s="1"/>
  <c r="F138" i="1" l="1"/>
  <c r="I138" i="1" s="1"/>
  <c r="A139" i="1" s="1"/>
  <c r="B139" i="1" l="1"/>
  <c r="D139" i="1" l="1"/>
  <c r="C139" i="1" s="1"/>
  <c r="G139" i="1" s="1"/>
  <c r="H139" i="1" s="1"/>
  <c r="F139" i="1" l="1"/>
  <c r="I139" i="1" s="1"/>
  <c r="A140" i="1" s="1"/>
  <c r="B140" i="1" l="1"/>
  <c r="D140" i="1" l="1"/>
  <c r="C140" i="1" s="1"/>
  <c r="G140" i="1" s="1"/>
  <c r="H140" i="1" s="1"/>
  <c r="F140" i="1" l="1"/>
  <c r="I140" i="1" s="1"/>
  <c r="A141" i="1" s="1"/>
  <c r="B141" i="1" l="1"/>
  <c r="D141" i="1" l="1"/>
  <c r="C141" i="1" s="1"/>
  <c r="F141" i="1" s="1"/>
  <c r="G141" i="1" l="1"/>
  <c r="H141" i="1" s="1"/>
  <c r="I141" i="1" s="1"/>
  <c r="A142" i="1" s="1"/>
  <c r="B142" i="1" l="1"/>
  <c r="D142" i="1" l="1"/>
  <c r="C142" i="1" s="1"/>
  <c r="F142" i="1" s="1"/>
  <c r="G142" i="1" l="1"/>
  <c r="H142" i="1" s="1"/>
  <c r="I142" i="1" s="1"/>
  <c r="A143" i="1" s="1"/>
  <c r="B143" i="1" l="1"/>
  <c r="D143" i="1" l="1"/>
  <c r="C143" i="1" s="1"/>
  <c r="G143" i="1" s="1"/>
  <c r="H143" i="1" s="1"/>
  <c r="F143" i="1" l="1"/>
  <c r="I143" i="1" s="1"/>
  <c r="A144" i="1" s="1"/>
  <c r="B144" i="1" l="1"/>
  <c r="D144" i="1" l="1"/>
  <c r="C144" i="1" s="1"/>
  <c r="G144" i="1" s="1"/>
  <c r="H144" i="1" s="1"/>
  <c r="F144" i="1" l="1"/>
  <c r="I144" i="1" s="1"/>
  <c r="A145" i="1" s="1"/>
  <c r="B145" i="1" l="1"/>
  <c r="D145" i="1" l="1"/>
  <c r="C145" i="1" s="1"/>
  <c r="G145" i="1" s="1"/>
  <c r="H145" i="1" s="1"/>
  <c r="F145" i="1" l="1"/>
  <c r="I145" i="1" s="1"/>
  <c r="A146" i="1" s="1"/>
  <c r="B146" i="1" l="1"/>
  <c r="D146" i="1" l="1"/>
  <c r="C146" i="1" s="1"/>
  <c r="G146" i="1" s="1"/>
  <c r="H146" i="1" s="1"/>
  <c r="F146" i="1" l="1"/>
  <c r="I146" i="1" s="1"/>
  <c r="A147" i="1" s="1"/>
  <c r="B147" i="1" l="1"/>
  <c r="D147" i="1" l="1"/>
  <c r="C147" i="1" s="1"/>
  <c r="G147" i="1" s="1"/>
  <c r="H147" i="1" s="1"/>
  <c r="F147" i="1" l="1"/>
  <c r="I147" i="1" s="1"/>
  <c r="A148" i="1" s="1"/>
  <c r="B148" i="1" l="1"/>
  <c r="D148" i="1" l="1"/>
  <c r="C148" i="1" s="1"/>
  <c r="G148" i="1" s="1"/>
  <c r="H148" i="1" s="1"/>
  <c r="F148" i="1" l="1"/>
  <c r="I148" i="1" s="1"/>
  <c r="A149" i="1" s="1"/>
  <c r="B149" i="1" l="1"/>
  <c r="D149" i="1" l="1"/>
  <c r="C149" i="1" s="1"/>
  <c r="G149" i="1" s="1"/>
  <c r="H149" i="1" s="1"/>
  <c r="F149" i="1" l="1"/>
  <c r="I149" i="1" s="1"/>
  <c r="A150" i="1" s="1"/>
  <c r="B150" i="1" l="1"/>
  <c r="D150" i="1" l="1"/>
  <c r="C150" i="1" s="1"/>
  <c r="G150" i="1" s="1"/>
  <c r="H150" i="1" s="1"/>
  <c r="F150" i="1" l="1"/>
  <c r="I150" i="1" s="1"/>
  <c r="A151" i="1" s="1"/>
  <c r="B151" i="1" l="1"/>
  <c r="D151" i="1" l="1"/>
  <c r="C151" i="1" s="1"/>
  <c r="G151" i="1" s="1"/>
  <c r="H151" i="1" s="1"/>
  <c r="F151" i="1" l="1"/>
  <c r="I151" i="1" s="1"/>
  <c r="A152" i="1" s="1"/>
  <c r="B152" i="1" l="1"/>
  <c r="D152" i="1" l="1"/>
  <c r="C152" i="1" s="1"/>
  <c r="G152" i="1" s="1"/>
  <c r="H152" i="1" s="1"/>
  <c r="F152" i="1" l="1"/>
  <c r="I152" i="1" s="1"/>
  <c r="A153" i="1" s="1"/>
  <c r="B153" i="1" l="1"/>
  <c r="D153" i="1" l="1"/>
  <c r="C153" i="1" s="1"/>
  <c r="G153" i="1" s="1"/>
  <c r="H153" i="1" s="1"/>
  <c r="F153" i="1" l="1"/>
  <c r="I153" i="1" s="1"/>
  <c r="A154" i="1" s="1"/>
  <c r="B154" i="1" l="1"/>
  <c r="D154" i="1" l="1"/>
  <c r="C154" i="1" s="1"/>
  <c r="G154" i="1" s="1"/>
  <c r="H154" i="1" s="1"/>
  <c r="F154" i="1" l="1"/>
  <c r="I154" i="1" s="1"/>
  <c r="A155" i="1" s="1"/>
  <c r="B155" i="1" l="1"/>
  <c r="D155" i="1" l="1"/>
  <c r="C155" i="1" s="1"/>
  <c r="G155" i="1" s="1"/>
  <c r="H155" i="1" s="1"/>
  <c r="F155" i="1" l="1"/>
  <c r="I155" i="1" s="1"/>
  <c r="A156" i="1" s="1"/>
  <c r="B156" i="1" l="1"/>
  <c r="D156" i="1" l="1"/>
  <c r="C156" i="1" s="1"/>
  <c r="G156" i="1" s="1"/>
  <c r="H156" i="1" s="1"/>
  <c r="F156" i="1" l="1"/>
  <c r="I156" i="1" s="1"/>
  <c r="A157" i="1" s="1"/>
  <c r="B157" i="1" l="1"/>
  <c r="D157" i="1" l="1"/>
  <c r="C157" i="1" s="1"/>
  <c r="G157" i="1" s="1"/>
  <c r="H157" i="1" s="1"/>
  <c r="F157" i="1" l="1"/>
  <c r="I157" i="1" s="1"/>
  <c r="A158" i="1" s="1"/>
  <c r="B158" i="1" l="1"/>
  <c r="D158" i="1" l="1"/>
  <c r="C158" i="1" s="1"/>
  <c r="F158" i="1" s="1"/>
  <c r="G158" i="1" l="1"/>
  <c r="H158" i="1" s="1"/>
  <c r="I158" i="1" s="1"/>
  <c r="A159" i="1" s="1"/>
  <c r="B159" i="1" l="1"/>
  <c r="D159" i="1" l="1"/>
  <c r="C159" i="1" s="1"/>
  <c r="F159" i="1" s="1"/>
  <c r="G159" i="1" l="1"/>
  <c r="H159" i="1" s="1"/>
  <c r="I159" i="1" s="1"/>
  <c r="A160" i="1" s="1"/>
  <c r="B160" i="1" l="1"/>
  <c r="D160" i="1" l="1"/>
  <c r="C160" i="1" s="1"/>
  <c r="G160" i="1" s="1"/>
  <c r="H160" i="1" s="1"/>
  <c r="F160" i="1" l="1"/>
  <c r="I160" i="1" s="1"/>
  <c r="A161" i="1" s="1"/>
  <c r="B161" i="1" l="1"/>
  <c r="D161" i="1" l="1"/>
  <c r="C161" i="1" s="1"/>
  <c r="G161" i="1" s="1"/>
  <c r="H161" i="1" s="1"/>
  <c r="F161" i="1" l="1"/>
  <c r="I161" i="1" s="1"/>
  <c r="A162" i="1" s="1"/>
  <c r="B162" i="1" l="1"/>
  <c r="D162" i="1" l="1"/>
  <c r="C162" i="1" s="1"/>
  <c r="G162" i="1" s="1"/>
  <c r="H162" i="1" s="1"/>
  <c r="F162" i="1" l="1"/>
  <c r="I162" i="1" s="1"/>
  <c r="A163" i="1" s="1"/>
  <c r="B163" i="1" l="1"/>
  <c r="D163" i="1" l="1"/>
  <c r="C163" i="1" s="1"/>
  <c r="G163" i="1" s="1"/>
  <c r="H163" i="1" s="1"/>
  <c r="F163" i="1" l="1"/>
  <c r="I163" i="1" s="1"/>
  <c r="A164" i="1" s="1"/>
  <c r="B164" i="1" l="1"/>
  <c r="D164" i="1" l="1"/>
  <c r="C164" i="1" s="1"/>
  <c r="G164" i="1" s="1"/>
  <c r="H164" i="1" s="1"/>
  <c r="F164" i="1" l="1"/>
  <c r="I164" i="1" s="1"/>
  <c r="A165" i="1" s="1"/>
  <c r="B165" i="1" l="1"/>
  <c r="D165" i="1" l="1"/>
  <c r="C165" i="1" s="1"/>
  <c r="G165" i="1" s="1"/>
  <c r="H165" i="1" s="1"/>
  <c r="F165" i="1" l="1"/>
  <c r="I165" i="1" s="1"/>
  <c r="A166" i="1" s="1"/>
  <c r="B166" i="1" l="1"/>
  <c r="D166" i="1" l="1"/>
  <c r="C166" i="1" s="1"/>
  <c r="G166" i="1" s="1"/>
  <c r="H166" i="1" s="1"/>
  <c r="F166" i="1" l="1"/>
  <c r="I166" i="1" s="1"/>
  <c r="A167" i="1" s="1"/>
  <c r="B167" i="1" l="1"/>
  <c r="D167" i="1" l="1"/>
  <c r="C167" i="1" s="1"/>
  <c r="G167" i="1" s="1"/>
  <c r="H167" i="1" s="1"/>
  <c r="F167" i="1" l="1"/>
  <c r="I167" i="1" s="1"/>
  <c r="A168" i="1" s="1"/>
  <c r="B168" i="1" l="1"/>
  <c r="D168" i="1" l="1"/>
  <c r="C168" i="1" s="1"/>
  <c r="G168" i="1" s="1"/>
  <c r="H168" i="1" s="1"/>
  <c r="F168" i="1" l="1"/>
  <c r="I168" i="1" s="1"/>
  <c r="A169" i="1" s="1"/>
  <c r="B169" i="1" l="1"/>
  <c r="D169" i="1" l="1"/>
  <c r="C169" i="1" s="1"/>
  <c r="G169" i="1" s="1"/>
  <c r="H169" i="1" s="1"/>
  <c r="F169" i="1" l="1"/>
  <c r="I169" i="1" s="1"/>
  <c r="A170" i="1" s="1"/>
  <c r="B170" i="1" l="1"/>
  <c r="D170" i="1" l="1"/>
  <c r="C170" i="1" s="1"/>
  <c r="G170" i="1" s="1"/>
  <c r="H170" i="1" s="1"/>
  <c r="F170" i="1" l="1"/>
  <c r="I170" i="1" s="1"/>
  <c r="A171" i="1" s="1"/>
  <c r="B171" i="1" l="1"/>
  <c r="D171" i="1" l="1"/>
  <c r="C171" i="1" s="1"/>
  <c r="F171" i="1" s="1"/>
  <c r="G171" i="1" l="1"/>
  <c r="H171" i="1" s="1"/>
  <c r="I171" i="1"/>
  <c r="A172" i="1" s="1"/>
  <c r="B172" i="1" l="1"/>
  <c r="D172" i="1" l="1"/>
  <c r="C172" i="1" s="1"/>
  <c r="G172" i="1" s="1"/>
  <c r="H172" i="1" s="1"/>
  <c r="F172" i="1" l="1"/>
  <c r="I172" i="1" s="1"/>
  <c r="A173" i="1" s="1"/>
  <c r="B173" i="1" l="1"/>
  <c r="D173" i="1" l="1"/>
  <c r="C173" i="1" s="1"/>
  <c r="G173" i="1" s="1"/>
  <c r="H173" i="1" s="1"/>
  <c r="F173" i="1" l="1"/>
  <c r="I173" i="1" s="1"/>
  <c r="A174" i="1" s="1"/>
  <c r="B174" i="1" l="1"/>
  <c r="D174" i="1" l="1"/>
  <c r="C174" i="1" s="1"/>
  <c r="F174" i="1" s="1"/>
  <c r="G174" i="1" l="1"/>
  <c r="H174" i="1" s="1"/>
  <c r="I174" i="1" s="1"/>
  <c r="A175" i="1" s="1"/>
  <c r="B175" i="1" l="1"/>
  <c r="D175" i="1" l="1"/>
  <c r="C175" i="1" s="1"/>
  <c r="G175" i="1" s="1"/>
  <c r="H175" i="1" s="1"/>
  <c r="F175" i="1" l="1"/>
  <c r="I175" i="1" s="1"/>
  <c r="A176" i="1" s="1"/>
  <c r="B176" i="1" l="1"/>
  <c r="D176" i="1" l="1"/>
  <c r="C176" i="1" s="1"/>
  <c r="G176" i="1" s="1"/>
  <c r="H176" i="1" s="1"/>
  <c r="F176" i="1" l="1"/>
  <c r="I176" i="1" s="1"/>
  <c r="A177" i="1" s="1"/>
  <c r="B177" i="1" l="1"/>
  <c r="D177" i="1" l="1"/>
  <c r="C177" i="1" s="1"/>
  <c r="G177" i="1" s="1"/>
  <c r="H177" i="1" s="1"/>
  <c r="F177" i="1" l="1"/>
  <c r="I177" i="1" s="1"/>
  <c r="A178" i="1" s="1"/>
  <c r="B178" i="1" l="1"/>
  <c r="D178" i="1" l="1"/>
  <c r="C178" i="1" s="1"/>
  <c r="G178" i="1" s="1"/>
  <c r="H178" i="1" s="1"/>
  <c r="F178" i="1" l="1"/>
  <c r="I178" i="1" s="1"/>
  <c r="A179" i="1" s="1"/>
  <c r="B179" i="1" l="1"/>
  <c r="D179" i="1" l="1"/>
  <c r="C179" i="1" s="1"/>
  <c r="G179" i="1" s="1"/>
  <c r="H179" i="1" s="1"/>
  <c r="F179" i="1" l="1"/>
  <c r="I179" i="1" s="1"/>
  <c r="A180" i="1" s="1"/>
  <c r="B180" i="1" l="1"/>
  <c r="D180" i="1" l="1"/>
  <c r="C180" i="1" s="1"/>
  <c r="G180" i="1" s="1"/>
  <c r="H180" i="1" s="1"/>
  <c r="F180" i="1" l="1"/>
  <c r="I180" i="1" s="1"/>
  <c r="A181" i="1" s="1"/>
  <c r="B181" i="1" l="1"/>
  <c r="D181" i="1" l="1"/>
  <c r="C181" i="1" s="1"/>
  <c r="G181" i="1" s="1"/>
  <c r="H181" i="1" s="1"/>
  <c r="F181" i="1" l="1"/>
  <c r="I181" i="1" s="1"/>
  <c r="A182" i="1" s="1"/>
  <c r="B182" i="1" l="1"/>
  <c r="D182" i="1" l="1"/>
  <c r="C182" i="1" s="1"/>
  <c r="G182" i="1" s="1"/>
  <c r="H182" i="1" s="1"/>
  <c r="F182" i="1" l="1"/>
  <c r="I182" i="1" s="1"/>
  <c r="A183" i="1" s="1"/>
  <c r="B183" i="1" l="1"/>
  <c r="D183" i="1" l="1"/>
  <c r="C183" i="1" s="1"/>
  <c r="G183" i="1" s="1"/>
  <c r="H183" i="1" s="1"/>
  <c r="F183" i="1" l="1"/>
  <c r="I183" i="1" s="1"/>
  <c r="A184" i="1" s="1"/>
  <c r="B184" i="1" l="1"/>
  <c r="D184" i="1" l="1"/>
  <c r="C184" i="1" s="1"/>
  <c r="F184" i="1" s="1"/>
  <c r="G184" i="1" l="1"/>
  <c r="H184" i="1" s="1"/>
  <c r="I184" i="1" s="1"/>
  <c r="A185" i="1" s="1"/>
  <c r="B185" i="1" s="1"/>
  <c r="D185" i="1" l="1"/>
  <c r="C185" i="1" s="1"/>
  <c r="G185" i="1" s="1"/>
  <c r="H185" i="1" s="1"/>
  <c r="F185" i="1" l="1"/>
  <c r="I185" i="1" s="1"/>
  <c r="A186" i="1" s="1"/>
  <c r="B186" i="1" l="1"/>
  <c r="D186" i="1" l="1"/>
  <c r="C186" i="1" s="1"/>
  <c r="G186" i="1" s="1"/>
  <c r="H186" i="1" s="1"/>
  <c r="F186" i="1" l="1"/>
  <c r="I186" i="1" s="1"/>
  <c r="A187" i="1" s="1"/>
  <c r="B187" i="1" l="1"/>
  <c r="D187" i="1" l="1"/>
  <c r="C187" i="1" s="1"/>
  <c r="G187" i="1" s="1"/>
  <c r="H187" i="1" s="1"/>
  <c r="F187" i="1" l="1"/>
  <c r="I187" i="1" s="1"/>
  <c r="A188" i="1" s="1"/>
  <c r="B188" i="1" l="1"/>
  <c r="D188" i="1" l="1"/>
  <c r="C188" i="1" s="1"/>
  <c r="G188" i="1" s="1"/>
  <c r="H188" i="1" s="1"/>
  <c r="F188" i="1" l="1"/>
  <c r="I188" i="1" s="1"/>
  <c r="A189" i="1" s="1"/>
  <c r="B189" i="1" l="1"/>
  <c r="D189" i="1" l="1"/>
  <c r="C189" i="1" s="1"/>
  <c r="G189" i="1" s="1"/>
  <c r="H189" i="1" s="1"/>
  <c r="F189" i="1" l="1"/>
  <c r="I189" i="1" s="1"/>
  <c r="A190" i="1" s="1"/>
  <c r="B190" i="1" l="1"/>
  <c r="D190" i="1" l="1"/>
  <c r="C190" i="1" s="1"/>
  <c r="F190" i="1" s="1"/>
  <c r="G190" i="1" l="1"/>
  <c r="H190" i="1" s="1"/>
  <c r="I190" i="1" s="1"/>
  <c r="A191" i="1" s="1"/>
  <c r="B191" i="1" l="1"/>
  <c r="D191" i="1" l="1"/>
  <c r="C191" i="1" s="1"/>
  <c r="F191" i="1" s="1"/>
  <c r="G191" i="1" l="1"/>
  <c r="H191" i="1" s="1"/>
  <c r="I191" i="1" s="1"/>
  <c r="A192" i="1" s="1"/>
  <c r="B192" i="1" l="1"/>
  <c r="D192" i="1" l="1"/>
  <c r="C192" i="1" s="1"/>
  <c r="F192" i="1" s="1"/>
  <c r="G192" i="1" l="1"/>
  <c r="H192" i="1" s="1"/>
  <c r="I192" i="1" s="1"/>
  <c r="A193" i="1" s="1"/>
  <c r="B193" i="1" l="1"/>
  <c r="D193" i="1" l="1"/>
  <c r="C193" i="1" s="1"/>
  <c r="G193" i="1" s="1"/>
  <c r="H193" i="1" s="1"/>
  <c r="F193" i="1" l="1"/>
  <c r="I193" i="1" s="1"/>
  <c r="A194" i="1" s="1"/>
  <c r="B194" i="1" l="1"/>
  <c r="D194" i="1" l="1"/>
  <c r="C194" i="1" s="1"/>
  <c r="F194" i="1" s="1"/>
  <c r="G194" i="1" l="1"/>
  <c r="H194" i="1" s="1"/>
  <c r="I194" i="1" s="1"/>
  <c r="A195" i="1" s="1"/>
  <c r="B195" i="1" l="1"/>
  <c r="D195" i="1" l="1"/>
  <c r="C195" i="1" s="1"/>
  <c r="G195" i="1" s="1"/>
  <c r="H195" i="1" s="1"/>
  <c r="F195" i="1" l="1"/>
  <c r="I195" i="1" s="1"/>
  <c r="A196" i="1" s="1"/>
  <c r="B196" i="1" l="1"/>
  <c r="D196" i="1" l="1"/>
  <c r="C196" i="1" s="1"/>
  <c r="F196" i="1" s="1"/>
  <c r="G196" i="1" l="1"/>
  <c r="H196" i="1" s="1"/>
  <c r="I196" i="1" s="1"/>
  <c r="A197" i="1" s="1"/>
  <c r="B197" i="1" l="1"/>
  <c r="D197" i="1" l="1"/>
  <c r="C197" i="1" s="1"/>
  <c r="F197" i="1" s="1"/>
  <c r="G197" i="1" l="1"/>
  <c r="H197" i="1" s="1"/>
  <c r="I197" i="1" s="1"/>
  <c r="A198" i="1" s="1"/>
  <c r="B198" i="1" l="1"/>
  <c r="D198" i="1" l="1"/>
  <c r="C198" i="1" s="1"/>
  <c r="F198" i="1" s="1"/>
  <c r="G198" i="1" l="1"/>
  <c r="H198" i="1" s="1"/>
  <c r="I198" i="1" s="1"/>
  <c r="A199" i="1" s="1"/>
  <c r="B199" i="1" l="1"/>
  <c r="D199" i="1" l="1"/>
  <c r="C199" i="1" s="1"/>
  <c r="G199" i="1" s="1"/>
  <c r="H199" i="1" s="1"/>
  <c r="F199" i="1" l="1"/>
  <c r="I199" i="1" s="1"/>
  <c r="A200" i="1" s="1"/>
  <c r="B200" i="1" l="1"/>
  <c r="D200" i="1" l="1"/>
  <c r="C200" i="1" s="1"/>
  <c r="F200" i="1" s="1"/>
  <c r="G200" i="1" l="1"/>
  <c r="H200" i="1" s="1"/>
  <c r="I200" i="1" s="1"/>
  <c r="A201" i="1" s="1"/>
  <c r="B201" i="1" l="1"/>
  <c r="D201" i="1" l="1"/>
  <c r="C201" i="1" s="1"/>
  <c r="G201" i="1" s="1"/>
  <c r="H201" i="1" s="1"/>
  <c r="F201" i="1" l="1"/>
  <c r="I201" i="1" s="1"/>
  <c r="A202" i="1" s="1"/>
  <c r="B202" i="1" l="1"/>
  <c r="D202" i="1" l="1"/>
  <c r="C202" i="1" s="1"/>
  <c r="G202" i="1" s="1"/>
  <c r="H202" i="1" s="1"/>
  <c r="F202" i="1" l="1"/>
  <c r="I202" i="1"/>
  <c r="A203" i="1" s="1"/>
  <c r="B203" i="1" s="1"/>
  <c r="D203" i="1" l="1"/>
  <c r="C203" i="1" s="1"/>
  <c r="G203" i="1" s="1"/>
  <c r="H203" i="1" s="1"/>
  <c r="F203" i="1" l="1"/>
  <c r="I203" i="1" s="1"/>
  <c r="A204" i="1" s="1"/>
  <c r="C204" i="1" l="1"/>
  <c r="B204" i="1"/>
  <c r="H204" i="1" l="1"/>
  <c r="G204" i="1"/>
  <c r="I204" i="1"/>
  <c r="A205" i="1" s="1"/>
  <c r="F204" i="1"/>
  <c r="D204" i="1"/>
  <c r="C205" i="1" l="1"/>
  <c r="B205" i="1"/>
  <c r="H205" i="1" l="1"/>
  <c r="G205" i="1"/>
  <c r="I205" i="1"/>
  <c r="A206" i="1" s="1"/>
  <c r="F205" i="1"/>
  <c r="D205" i="1"/>
  <c r="C206" i="1" l="1"/>
  <c r="B206" i="1"/>
  <c r="H206" i="1" l="1"/>
  <c r="G206" i="1"/>
  <c r="I206" i="1"/>
  <c r="A207" i="1" s="1"/>
  <c r="F206" i="1"/>
  <c r="D206" i="1"/>
  <c r="C207" i="1" l="1"/>
  <c r="B207" i="1"/>
  <c r="H207" i="1" l="1"/>
  <c r="G207" i="1"/>
  <c r="I207" i="1"/>
  <c r="A208" i="1" s="1"/>
  <c r="F207" i="1"/>
  <c r="D207" i="1"/>
  <c r="C208" i="1" l="1"/>
  <c r="B208" i="1"/>
  <c r="H208" i="1" l="1"/>
  <c r="G208" i="1"/>
  <c r="I208" i="1"/>
  <c r="A209" i="1" s="1"/>
  <c r="F208" i="1"/>
  <c r="D208" i="1"/>
  <c r="C209" i="1" l="1"/>
  <c r="B209" i="1"/>
  <c r="H209" i="1" l="1"/>
  <c r="G209" i="1"/>
  <c r="I209" i="1"/>
  <c r="A210" i="1" s="1"/>
  <c r="F209" i="1"/>
  <c r="D209" i="1"/>
  <c r="C210" i="1" l="1"/>
  <c r="B210" i="1"/>
  <c r="H210" i="1" l="1"/>
  <c r="G210" i="1"/>
  <c r="I210" i="1"/>
  <c r="A211" i="1" s="1"/>
  <c r="F210" i="1"/>
  <c r="D210" i="1"/>
  <c r="C211" i="1" l="1"/>
  <c r="B211" i="1"/>
  <c r="H211" i="1" l="1"/>
  <c r="G211" i="1"/>
  <c r="I211" i="1"/>
  <c r="A212" i="1" s="1"/>
  <c r="F211" i="1"/>
  <c r="D211" i="1"/>
  <c r="C212" i="1" l="1"/>
  <c r="B212" i="1"/>
  <c r="H212" i="1" l="1"/>
  <c r="G212" i="1"/>
  <c r="I212" i="1"/>
  <c r="A213" i="1" s="1"/>
  <c r="F212" i="1"/>
  <c r="D212" i="1"/>
  <c r="C213" i="1" l="1"/>
  <c r="B213" i="1"/>
  <c r="H213" i="1" l="1"/>
  <c r="G213" i="1"/>
  <c r="I213" i="1"/>
  <c r="A214" i="1" s="1"/>
  <c r="F213" i="1"/>
  <c r="D213" i="1"/>
  <c r="C214" i="1" l="1"/>
  <c r="B214" i="1"/>
  <c r="H214" i="1" l="1"/>
  <c r="G214" i="1"/>
  <c r="I214" i="1"/>
  <c r="A215" i="1" s="1"/>
  <c r="F214" i="1"/>
  <c r="D214" i="1"/>
  <c r="C215" i="1" l="1"/>
  <c r="B215" i="1"/>
  <c r="H215" i="1" l="1"/>
  <c r="G215" i="1"/>
  <c r="I215" i="1"/>
  <c r="A216" i="1" s="1"/>
  <c r="F215" i="1"/>
  <c r="D215" i="1"/>
  <c r="C216" i="1" l="1"/>
  <c r="B216" i="1"/>
  <c r="H216" i="1" l="1"/>
  <c r="G216" i="1"/>
  <c r="I216" i="1"/>
  <c r="A217" i="1" s="1"/>
  <c r="F216" i="1"/>
  <c r="D216" i="1"/>
  <c r="C217" i="1" l="1"/>
  <c r="B217" i="1"/>
  <c r="H217" i="1" l="1"/>
  <c r="G217" i="1"/>
  <c r="I217" i="1"/>
  <c r="A218" i="1" s="1"/>
  <c r="F217" i="1"/>
  <c r="D217" i="1"/>
  <c r="C218" i="1" l="1"/>
  <c r="B218" i="1"/>
  <c r="H218" i="1" l="1"/>
  <c r="G218" i="1"/>
  <c r="I218" i="1"/>
  <c r="A219" i="1" s="1"/>
  <c r="F218" i="1"/>
  <c r="D218" i="1"/>
  <c r="C219" i="1" l="1"/>
  <c r="B219" i="1"/>
  <c r="H219" i="1" l="1"/>
  <c r="G219" i="1"/>
  <c r="I219" i="1"/>
  <c r="A220" i="1" s="1"/>
  <c r="F219" i="1"/>
  <c r="D219" i="1"/>
  <c r="C220" i="1" l="1"/>
  <c r="B220" i="1"/>
  <c r="H220" i="1" l="1"/>
  <c r="G220" i="1"/>
  <c r="I220" i="1"/>
  <c r="A221" i="1" s="1"/>
  <c r="F220" i="1"/>
  <c r="D220" i="1"/>
  <c r="C221" i="1" l="1"/>
  <c r="B221" i="1"/>
  <c r="H221" i="1" l="1"/>
  <c r="G221" i="1"/>
  <c r="I221" i="1"/>
  <c r="A222" i="1" s="1"/>
  <c r="F221" i="1"/>
  <c r="D221" i="1"/>
  <c r="C222" i="1" l="1"/>
  <c r="B222" i="1"/>
  <c r="H222" i="1" l="1"/>
  <c r="G222" i="1"/>
  <c r="I222" i="1"/>
  <c r="A223" i="1" s="1"/>
  <c r="F222" i="1"/>
  <c r="D222" i="1"/>
  <c r="C223" i="1" l="1"/>
  <c r="B223" i="1"/>
  <c r="H223" i="1" l="1"/>
  <c r="G223" i="1"/>
  <c r="I223" i="1"/>
  <c r="A224" i="1" s="1"/>
  <c r="F223" i="1"/>
  <c r="D223" i="1"/>
  <c r="C224" i="1" l="1"/>
  <c r="B224" i="1"/>
  <c r="H224" i="1" l="1"/>
  <c r="G224" i="1"/>
  <c r="I224" i="1"/>
  <c r="A225" i="1" s="1"/>
  <c r="F224" i="1"/>
  <c r="D224" i="1"/>
  <c r="C225" i="1" l="1"/>
  <c r="B225" i="1"/>
  <c r="H225" i="1" l="1"/>
  <c r="G225" i="1"/>
  <c r="I225" i="1"/>
  <c r="A226" i="1" s="1"/>
  <c r="F225" i="1"/>
  <c r="D225" i="1"/>
  <c r="C226" i="1" l="1"/>
  <c r="B226" i="1"/>
  <c r="H226" i="1" l="1"/>
  <c r="G226" i="1"/>
  <c r="I226" i="1"/>
  <c r="A227" i="1" s="1"/>
  <c r="F226" i="1"/>
  <c r="D226" i="1"/>
  <c r="C227" i="1" l="1"/>
  <c r="B227" i="1"/>
  <c r="H227" i="1" l="1"/>
  <c r="G227" i="1"/>
  <c r="I227" i="1"/>
  <c r="A228" i="1" s="1"/>
  <c r="F227" i="1"/>
  <c r="D227" i="1"/>
  <c r="C228" i="1" l="1"/>
  <c r="B228" i="1"/>
  <c r="H228" i="1" l="1"/>
  <c r="G228" i="1"/>
  <c r="I228" i="1"/>
  <c r="A229" i="1" s="1"/>
  <c r="F228" i="1"/>
  <c r="D228" i="1"/>
  <c r="C229" i="1" l="1"/>
  <c r="B229" i="1"/>
  <c r="H229" i="1" l="1"/>
  <c r="G229" i="1"/>
  <c r="I229" i="1"/>
  <c r="A230" i="1" s="1"/>
  <c r="F229" i="1"/>
  <c r="D229" i="1"/>
  <c r="C230" i="1" l="1"/>
  <c r="B230" i="1"/>
  <c r="H230" i="1" l="1"/>
  <c r="G230" i="1"/>
  <c r="I230" i="1"/>
  <c r="A231" i="1" s="1"/>
  <c r="F230" i="1"/>
  <c r="D230" i="1"/>
  <c r="C231" i="1" l="1"/>
  <c r="B231" i="1"/>
  <c r="H231" i="1" l="1"/>
  <c r="G231" i="1"/>
  <c r="I231" i="1"/>
  <c r="A232" i="1" s="1"/>
  <c r="F231" i="1"/>
  <c r="D231" i="1"/>
  <c r="C232" i="1" l="1"/>
  <c r="B232" i="1"/>
  <c r="H232" i="1" l="1"/>
  <c r="G232" i="1"/>
  <c r="I232" i="1"/>
  <c r="A233" i="1" s="1"/>
  <c r="F232" i="1"/>
  <c r="D232" i="1"/>
  <c r="C233" i="1" l="1"/>
  <c r="B233" i="1"/>
  <c r="H233" i="1" l="1"/>
  <c r="G233" i="1"/>
  <c r="I233" i="1"/>
  <c r="A234" i="1" s="1"/>
  <c r="F233" i="1"/>
  <c r="D233" i="1"/>
  <c r="C234" i="1" l="1"/>
  <c r="B234" i="1"/>
  <c r="H234" i="1" l="1"/>
  <c r="G234" i="1"/>
  <c r="I234" i="1"/>
  <c r="A235" i="1" s="1"/>
  <c r="F234" i="1"/>
  <c r="D234" i="1"/>
  <c r="C235" i="1" l="1"/>
  <c r="B235" i="1"/>
  <c r="H235" i="1" l="1"/>
  <c r="G235" i="1"/>
  <c r="I235" i="1"/>
  <c r="A236" i="1" s="1"/>
  <c r="F235" i="1"/>
  <c r="D235" i="1"/>
  <c r="C236" i="1" l="1"/>
  <c r="B236" i="1"/>
  <c r="H236" i="1" l="1"/>
  <c r="G236" i="1"/>
  <c r="I236" i="1"/>
  <c r="A237" i="1" s="1"/>
  <c r="F236" i="1"/>
  <c r="D236" i="1"/>
  <c r="C237" i="1" l="1"/>
  <c r="B237" i="1"/>
  <c r="H237" i="1" l="1"/>
  <c r="G237" i="1"/>
  <c r="I237" i="1"/>
  <c r="A238" i="1" s="1"/>
  <c r="F237" i="1"/>
  <c r="D237" i="1"/>
  <c r="C238" i="1" l="1"/>
  <c r="B238" i="1"/>
  <c r="H238" i="1" l="1"/>
  <c r="G238" i="1"/>
  <c r="I238" i="1"/>
  <c r="A239" i="1" s="1"/>
  <c r="F238" i="1"/>
  <c r="D238" i="1"/>
  <c r="C239" i="1" l="1"/>
  <c r="B239" i="1"/>
  <c r="H239" i="1" l="1"/>
  <c r="G239" i="1"/>
  <c r="I239" i="1"/>
  <c r="A240" i="1" s="1"/>
  <c r="F239" i="1"/>
  <c r="D239" i="1"/>
  <c r="C240" i="1" l="1"/>
  <c r="B240" i="1"/>
  <c r="H240" i="1" l="1"/>
  <c r="G240" i="1"/>
  <c r="I240" i="1"/>
  <c r="A241" i="1" s="1"/>
  <c r="F240" i="1"/>
  <c r="D240" i="1"/>
  <c r="C241" i="1" l="1"/>
  <c r="B241" i="1"/>
  <c r="H241" i="1" l="1"/>
  <c r="G241" i="1"/>
  <c r="I241" i="1"/>
  <c r="A242" i="1" s="1"/>
  <c r="F241" i="1"/>
  <c r="D241" i="1"/>
  <c r="C242" i="1" l="1"/>
  <c r="B242" i="1"/>
  <c r="H242" i="1" l="1"/>
  <c r="G242" i="1"/>
  <c r="I242" i="1"/>
  <c r="A243" i="1" s="1"/>
  <c r="F242" i="1"/>
  <c r="D242" i="1"/>
  <c r="C243" i="1" l="1"/>
  <c r="B243" i="1"/>
  <c r="H243" i="1" l="1"/>
  <c r="G243" i="1"/>
  <c r="I243" i="1"/>
  <c r="A244" i="1" s="1"/>
  <c r="F243" i="1"/>
  <c r="D243" i="1"/>
  <c r="C244" i="1" l="1"/>
  <c r="B244" i="1"/>
  <c r="H244" i="1" l="1"/>
  <c r="G244" i="1"/>
  <c r="I244" i="1"/>
  <c r="A245" i="1" s="1"/>
  <c r="F244" i="1"/>
  <c r="D244" i="1"/>
  <c r="C245" i="1" l="1"/>
  <c r="B245" i="1"/>
  <c r="H245" i="1" l="1"/>
  <c r="G245" i="1"/>
  <c r="I245" i="1"/>
  <c r="A246" i="1" s="1"/>
  <c r="F245" i="1"/>
  <c r="D245" i="1"/>
  <c r="C246" i="1" l="1"/>
  <c r="B246" i="1"/>
  <c r="H246" i="1" l="1"/>
  <c r="G246" i="1"/>
  <c r="I246" i="1"/>
  <c r="A247" i="1" s="1"/>
  <c r="F246" i="1"/>
  <c r="D246" i="1"/>
  <c r="C247" i="1" l="1"/>
  <c r="B247" i="1"/>
  <c r="H247" i="1" l="1"/>
  <c r="G247" i="1"/>
  <c r="I247" i="1"/>
  <c r="A248" i="1" s="1"/>
  <c r="F247" i="1"/>
  <c r="D247" i="1"/>
  <c r="C248" i="1" l="1"/>
  <c r="B248" i="1"/>
  <c r="H248" i="1" l="1"/>
  <c r="G248" i="1"/>
  <c r="I248" i="1"/>
  <c r="A249" i="1" s="1"/>
  <c r="F248" i="1"/>
  <c r="D248" i="1"/>
  <c r="C249" i="1" l="1"/>
  <c r="B249" i="1"/>
  <c r="H249" i="1" l="1"/>
  <c r="G249" i="1"/>
  <c r="I249" i="1"/>
  <c r="A250" i="1" s="1"/>
  <c r="F249" i="1"/>
  <c r="D249" i="1"/>
  <c r="C250" i="1" l="1"/>
  <c r="B250" i="1"/>
  <c r="H250" i="1" l="1"/>
  <c r="G250" i="1"/>
  <c r="I250" i="1"/>
  <c r="A251" i="1" s="1"/>
  <c r="F250" i="1"/>
  <c r="D250" i="1"/>
  <c r="C251" i="1" l="1"/>
  <c r="B251" i="1"/>
  <c r="H251" i="1" l="1"/>
  <c r="G251" i="1"/>
  <c r="I251" i="1"/>
  <c r="A252" i="1" s="1"/>
  <c r="F251" i="1"/>
  <c r="D251" i="1"/>
  <c r="C252" i="1" l="1"/>
  <c r="B252" i="1"/>
  <c r="H252" i="1" l="1"/>
  <c r="G252" i="1"/>
  <c r="I252" i="1"/>
  <c r="A253" i="1" s="1"/>
  <c r="F252" i="1"/>
  <c r="D252" i="1"/>
  <c r="C253" i="1" l="1"/>
  <c r="B253" i="1"/>
  <c r="H253" i="1" l="1"/>
  <c r="G253" i="1"/>
  <c r="I253" i="1"/>
  <c r="A254" i="1" s="1"/>
  <c r="F253" i="1"/>
  <c r="D253" i="1"/>
  <c r="C254" i="1" l="1"/>
  <c r="B254" i="1"/>
  <c r="H254" i="1" l="1"/>
  <c r="G254" i="1"/>
  <c r="I254" i="1"/>
  <c r="A255" i="1" s="1"/>
  <c r="F254" i="1"/>
  <c r="D254" i="1"/>
  <c r="C255" i="1" l="1"/>
  <c r="B255" i="1"/>
  <c r="H255" i="1" l="1"/>
  <c r="G255" i="1"/>
  <c r="I255" i="1"/>
  <c r="A256" i="1" s="1"/>
  <c r="F255" i="1"/>
  <c r="D255" i="1"/>
  <c r="C256" i="1" l="1"/>
  <c r="B256" i="1"/>
  <c r="H256" i="1" l="1"/>
  <c r="G256" i="1"/>
  <c r="I256" i="1"/>
  <c r="A257" i="1" s="1"/>
  <c r="F256" i="1"/>
  <c r="D256" i="1"/>
  <c r="C257" i="1" l="1"/>
  <c r="B257" i="1"/>
  <c r="H257" i="1" l="1"/>
  <c r="G257" i="1"/>
  <c r="I257" i="1"/>
  <c r="A258" i="1" s="1"/>
  <c r="F257" i="1"/>
  <c r="D257" i="1"/>
  <c r="C258" i="1" l="1"/>
  <c r="B258" i="1"/>
  <c r="H258" i="1" l="1"/>
  <c r="G258" i="1"/>
  <c r="I258" i="1"/>
  <c r="A259" i="1" s="1"/>
  <c r="F258" i="1"/>
  <c r="D258" i="1"/>
  <c r="C259" i="1" l="1"/>
  <c r="B259" i="1"/>
  <c r="H259" i="1" l="1"/>
  <c r="G259" i="1"/>
  <c r="D259" i="1"/>
  <c r="I259" i="1"/>
  <c r="A260" i="1" s="1"/>
  <c r="F259" i="1"/>
  <c r="C260" i="1" l="1"/>
  <c r="B260" i="1"/>
  <c r="H260" i="1" l="1"/>
  <c r="G260" i="1"/>
  <c r="D260" i="1"/>
  <c r="F260" i="1"/>
  <c r="I260" i="1"/>
  <c r="A261" i="1" s="1"/>
  <c r="C261" i="1" l="1"/>
  <c r="B261" i="1"/>
  <c r="H261" i="1" l="1"/>
  <c r="G261" i="1"/>
  <c r="D261" i="1"/>
  <c r="I261" i="1"/>
  <c r="A262" i="1" s="1"/>
  <c r="F261" i="1"/>
  <c r="C262" i="1" l="1"/>
  <c r="B262" i="1"/>
  <c r="H262" i="1" l="1"/>
  <c r="G262" i="1"/>
  <c r="D262" i="1"/>
  <c r="I262" i="1"/>
  <c r="A263" i="1" s="1"/>
  <c r="F262" i="1"/>
  <c r="C263" i="1" l="1"/>
  <c r="B263" i="1"/>
  <c r="H263" i="1" l="1"/>
  <c r="G263" i="1"/>
  <c r="D263" i="1"/>
  <c r="I263" i="1"/>
  <c r="A264" i="1" s="1"/>
  <c r="F263" i="1"/>
  <c r="C264" i="1" l="1"/>
  <c r="B264" i="1"/>
  <c r="H264" i="1" l="1"/>
  <c r="G264" i="1"/>
  <c r="D264" i="1"/>
  <c r="F264" i="1"/>
  <c r="I264" i="1"/>
  <c r="A265" i="1" s="1"/>
  <c r="C265" i="1" l="1"/>
  <c r="B265" i="1"/>
  <c r="H265" i="1" l="1"/>
  <c r="G265" i="1"/>
  <c r="D265" i="1"/>
  <c r="I265" i="1"/>
  <c r="A266" i="1" s="1"/>
  <c r="F265" i="1"/>
  <c r="C266" i="1" l="1"/>
  <c r="B266" i="1"/>
  <c r="H266" i="1" l="1"/>
  <c r="G266" i="1"/>
  <c r="D266" i="1"/>
  <c r="I266" i="1"/>
  <c r="A267" i="1" s="1"/>
  <c r="F266" i="1"/>
  <c r="C267" i="1" l="1"/>
  <c r="B267" i="1"/>
  <c r="H267" i="1" l="1"/>
  <c r="G267" i="1"/>
  <c r="D267" i="1"/>
  <c r="I267" i="1"/>
  <c r="A268" i="1" s="1"/>
  <c r="F267" i="1"/>
  <c r="C268" i="1" l="1"/>
  <c r="B268" i="1"/>
  <c r="H268" i="1" l="1"/>
  <c r="G268" i="1"/>
  <c r="D268" i="1"/>
  <c r="F268" i="1"/>
  <c r="I268" i="1"/>
  <c r="A269" i="1" s="1"/>
  <c r="C269" i="1" l="1"/>
  <c r="B269" i="1"/>
  <c r="H269" i="1" l="1"/>
  <c r="G269" i="1"/>
  <c r="D269" i="1"/>
  <c r="I269" i="1"/>
  <c r="A270" i="1" s="1"/>
  <c r="F269" i="1"/>
  <c r="C270" i="1" l="1"/>
  <c r="B270" i="1"/>
  <c r="H270" i="1" l="1"/>
  <c r="G270" i="1"/>
  <c r="D270" i="1"/>
  <c r="I270" i="1"/>
  <c r="A271" i="1" s="1"/>
  <c r="F270" i="1"/>
  <c r="C271" i="1" l="1"/>
  <c r="B271" i="1"/>
  <c r="H271" i="1" l="1"/>
  <c r="G271" i="1"/>
  <c r="D271" i="1"/>
  <c r="I271" i="1"/>
  <c r="A272" i="1" s="1"/>
  <c r="F271" i="1"/>
  <c r="C272" i="1" l="1"/>
  <c r="B272" i="1"/>
  <c r="H272" i="1" l="1"/>
  <c r="G272" i="1"/>
  <c r="D272" i="1"/>
  <c r="F272" i="1"/>
  <c r="I272" i="1"/>
  <c r="A273" i="1" s="1"/>
  <c r="C273" i="1" l="1"/>
  <c r="B273" i="1"/>
  <c r="H273" i="1" l="1"/>
  <c r="G273" i="1"/>
  <c r="D273" i="1"/>
  <c r="I273" i="1"/>
  <c r="A274" i="1" s="1"/>
  <c r="F273" i="1"/>
  <c r="C274" i="1" l="1"/>
  <c r="B274" i="1"/>
  <c r="H274" i="1" l="1"/>
  <c r="G274" i="1"/>
  <c r="D274" i="1"/>
  <c r="I274" i="1"/>
  <c r="A275" i="1" s="1"/>
  <c r="F274" i="1"/>
  <c r="C275" i="1" l="1"/>
  <c r="B275" i="1"/>
  <c r="H275" i="1" l="1"/>
  <c r="G275" i="1"/>
  <c r="D275" i="1"/>
  <c r="I275" i="1"/>
  <c r="A276" i="1" s="1"/>
  <c r="F275" i="1"/>
  <c r="C276" i="1" l="1"/>
  <c r="B276" i="1"/>
  <c r="H276" i="1" l="1"/>
  <c r="G276" i="1"/>
  <c r="D276" i="1"/>
  <c r="F276" i="1"/>
  <c r="I276" i="1"/>
  <c r="A277" i="1" s="1"/>
  <c r="C277" i="1" l="1"/>
  <c r="B277" i="1"/>
  <c r="H277" i="1" l="1"/>
  <c r="G277" i="1"/>
  <c r="D277" i="1"/>
  <c r="I277" i="1"/>
  <c r="A278" i="1" s="1"/>
  <c r="F277" i="1"/>
  <c r="C278" i="1" l="1"/>
  <c r="B278" i="1"/>
  <c r="H278" i="1" l="1"/>
  <c r="G278" i="1"/>
  <c r="D278" i="1"/>
  <c r="I278" i="1"/>
  <c r="A279" i="1" s="1"/>
  <c r="F278" i="1"/>
  <c r="C279" i="1" l="1"/>
  <c r="B279" i="1"/>
  <c r="H279" i="1" l="1"/>
  <c r="G279" i="1"/>
  <c r="D279" i="1"/>
  <c r="I279" i="1"/>
  <c r="A280" i="1" s="1"/>
  <c r="F279" i="1"/>
  <c r="C280" i="1" l="1"/>
  <c r="B280" i="1"/>
  <c r="H280" i="1" l="1"/>
  <c r="G280" i="1"/>
  <c r="D280" i="1"/>
  <c r="F280" i="1"/>
  <c r="I280" i="1"/>
  <c r="A281" i="1" s="1"/>
  <c r="C281" i="1" l="1"/>
  <c r="B281" i="1"/>
  <c r="H281" i="1" l="1"/>
  <c r="G281" i="1"/>
  <c r="D281" i="1"/>
  <c r="I281" i="1"/>
  <c r="A282" i="1" s="1"/>
  <c r="F281" i="1"/>
  <c r="C282" i="1" l="1"/>
  <c r="B282" i="1"/>
  <c r="H282" i="1" l="1"/>
  <c r="G282" i="1"/>
  <c r="D282" i="1"/>
  <c r="I282" i="1"/>
  <c r="A283" i="1" s="1"/>
  <c r="F282" i="1"/>
  <c r="C283" i="1" l="1"/>
  <c r="B283" i="1"/>
  <c r="H283" i="1" l="1"/>
  <c r="G283" i="1"/>
  <c r="D283" i="1"/>
  <c r="I283" i="1"/>
  <c r="A284" i="1" s="1"/>
  <c r="F283" i="1"/>
  <c r="C284" i="1" l="1"/>
  <c r="B284" i="1"/>
  <c r="H284" i="1" l="1"/>
  <c r="G284" i="1"/>
  <c r="D284" i="1"/>
  <c r="F284" i="1"/>
  <c r="I284" i="1"/>
  <c r="A285" i="1" s="1"/>
  <c r="C285" i="1" l="1"/>
  <c r="B285" i="1"/>
  <c r="H285" i="1" l="1"/>
  <c r="G285" i="1"/>
  <c r="D285" i="1"/>
  <c r="I285" i="1"/>
  <c r="A286" i="1" s="1"/>
  <c r="F285" i="1"/>
  <c r="C286" i="1" l="1"/>
  <c r="B286" i="1"/>
  <c r="H286" i="1" l="1"/>
  <c r="G286" i="1"/>
  <c r="D286" i="1"/>
  <c r="I286" i="1"/>
  <c r="A287" i="1" s="1"/>
  <c r="F286" i="1"/>
  <c r="C287" i="1" l="1"/>
  <c r="B287" i="1"/>
  <c r="H287" i="1" l="1"/>
  <c r="G287" i="1"/>
  <c r="D287" i="1"/>
  <c r="I287" i="1"/>
  <c r="A288" i="1" s="1"/>
  <c r="F287" i="1"/>
  <c r="C288" i="1" l="1"/>
  <c r="B288" i="1"/>
  <c r="H288" i="1" l="1"/>
  <c r="G288" i="1"/>
  <c r="D288" i="1"/>
  <c r="F288" i="1"/>
  <c r="I288" i="1"/>
  <c r="A289" i="1" s="1"/>
  <c r="C289" i="1" l="1"/>
  <c r="B289" i="1"/>
  <c r="H289" i="1" l="1"/>
  <c r="G289" i="1"/>
  <c r="D289" i="1"/>
  <c r="I289" i="1"/>
  <c r="A290" i="1" s="1"/>
  <c r="F289" i="1"/>
  <c r="C290" i="1" l="1"/>
  <c r="B290" i="1"/>
  <c r="H290" i="1" l="1"/>
  <c r="G290" i="1"/>
  <c r="D290" i="1"/>
  <c r="I290" i="1"/>
  <c r="A291" i="1" s="1"/>
  <c r="F290" i="1"/>
  <c r="C291" i="1" l="1"/>
  <c r="B291" i="1"/>
  <c r="H291" i="1" l="1"/>
  <c r="G291" i="1"/>
  <c r="D291" i="1"/>
  <c r="I291" i="1"/>
  <c r="A292" i="1" s="1"/>
  <c r="F291" i="1"/>
  <c r="C292" i="1" l="1"/>
  <c r="B292" i="1"/>
  <c r="H292" i="1" l="1"/>
  <c r="G292" i="1"/>
  <c r="D292" i="1"/>
  <c r="F292" i="1"/>
  <c r="I292" i="1"/>
  <c r="A293" i="1" s="1"/>
  <c r="C293" i="1" l="1"/>
  <c r="B293" i="1"/>
  <c r="H293" i="1" l="1"/>
  <c r="G293" i="1"/>
  <c r="D293" i="1"/>
  <c r="I293" i="1"/>
  <c r="A294" i="1" s="1"/>
  <c r="F293" i="1"/>
  <c r="C294" i="1" l="1"/>
  <c r="B294" i="1"/>
  <c r="H294" i="1" l="1"/>
  <c r="G294" i="1"/>
  <c r="D294" i="1"/>
  <c r="I294" i="1"/>
  <c r="A295" i="1" s="1"/>
  <c r="F294" i="1"/>
  <c r="C295" i="1" l="1"/>
  <c r="B295" i="1"/>
  <c r="H295" i="1" l="1"/>
  <c r="G295" i="1"/>
  <c r="D295" i="1"/>
  <c r="I295" i="1"/>
  <c r="A296" i="1" s="1"/>
  <c r="F295" i="1"/>
  <c r="C296" i="1" l="1"/>
  <c r="B296" i="1"/>
  <c r="H296" i="1" l="1"/>
  <c r="G296" i="1"/>
  <c r="D296" i="1"/>
  <c r="F296" i="1"/>
  <c r="I296" i="1"/>
  <c r="A297" i="1" s="1"/>
  <c r="C297" i="1" l="1"/>
  <c r="B297" i="1"/>
  <c r="H297" i="1" l="1"/>
  <c r="G297" i="1"/>
  <c r="D297" i="1"/>
  <c r="I297" i="1"/>
  <c r="A298" i="1" s="1"/>
  <c r="F297" i="1"/>
  <c r="C298" i="1" l="1"/>
  <c r="B298" i="1"/>
  <c r="H298" i="1" l="1"/>
  <c r="G298" i="1"/>
  <c r="D298" i="1"/>
  <c r="I298" i="1"/>
  <c r="A299" i="1" s="1"/>
  <c r="F298" i="1"/>
  <c r="C299" i="1" l="1"/>
  <c r="B299" i="1"/>
  <c r="H299" i="1" l="1"/>
  <c r="G299" i="1"/>
  <c r="D299" i="1"/>
  <c r="I299" i="1"/>
  <c r="A300" i="1" s="1"/>
  <c r="F299" i="1"/>
  <c r="C300" i="1" l="1"/>
  <c r="B300" i="1"/>
  <c r="H300" i="1" l="1"/>
  <c r="G300" i="1"/>
  <c r="D300" i="1"/>
  <c r="I300" i="1"/>
  <c r="A301" i="1" s="1"/>
  <c r="F300" i="1"/>
  <c r="C301" i="1" l="1"/>
  <c r="B301" i="1"/>
  <c r="H301" i="1" l="1"/>
  <c r="G301" i="1"/>
  <c r="D301" i="1"/>
  <c r="I301" i="1"/>
  <c r="A302" i="1" s="1"/>
  <c r="F301" i="1"/>
  <c r="C302" i="1" l="1"/>
  <c r="B302" i="1"/>
  <c r="H302" i="1" l="1"/>
  <c r="G302" i="1"/>
  <c r="D302" i="1"/>
  <c r="I302" i="1"/>
  <c r="A303" i="1" s="1"/>
  <c r="F302" i="1"/>
  <c r="C303" i="1" l="1"/>
  <c r="B303" i="1"/>
  <c r="H303" i="1" l="1"/>
  <c r="G303" i="1"/>
  <c r="D303" i="1"/>
  <c r="I303" i="1"/>
  <c r="A304" i="1" s="1"/>
  <c r="F303" i="1"/>
  <c r="C304" i="1" l="1"/>
  <c r="B304" i="1"/>
  <c r="H304" i="1" l="1"/>
  <c r="G304" i="1"/>
  <c r="D304" i="1"/>
  <c r="I304" i="1"/>
  <c r="A305" i="1" s="1"/>
  <c r="F304" i="1"/>
  <c r="C305" i="1" l="1"/>
  <c r="B305" i="1"/>
  <c r="H305" i="1" l="1"/>
  <c r="G305" i="1"/>
  <c r="D305" i="1"/>
  <c r="I305" i="1"/>
  <c r="A306" i="1" s="1"/>
  <c r="F305" i="1"/>
  <c r="C306" i="1" l="1"/>
  <c r="B306" i="1"/>
  <c r="H306" i="1" l="1"/>
  <c r="G306" i="1"/>
  <c r="D306" i="1"/>
  <c r="I306" i="1"/>
  <c r="A307" i="1" s="1"/>
  <c r="F306" i="1"/>
  <c r="C307" i="1" l="1"/>
  <c r="B307" i="1"/>
  <c r="H307" i="1" l="1"/>
  <c r="G307" i="1"/>
  <c r="D307" i="1"/>
  <c r="I307" i="1"/>
  <c r="A308" i="1" s="1"/>
  <c r="F307" i="1"/>
  <c r="C308" i="1" l="1"/>
  <c r="B308" i="1"/>
  <c r="H308" i="1" l="1"/>
  <c r="G308" i="1"/>
  <c r="D308" i="1"/>
  <c r="I308" i="1"/>
  <c r="A309" i="1" s="1"/>
  <c r="F308" i="1"/>
  <c r="C309" i="1" l="1"/>
  <c r="B309" i="1"/>
  <c r="H309" i="1" l="1"/>
  <c r="G309" i="1"/>
  <c r="D309" i="1"/>
  <c r="I309" i="1"/>
  <c r="A310" i="1" s="1"/>
  <c r="F309" i="1"/>
  <c r="C310" i="1" l="1"/>
  <c r="B310" i="1"/>
  <c r="H310" i="1" l="1"/>
  <c r="G310" i="1"/>
  <c r="D310" i="1"/>
  <c r="I310" i="1"/>
  <c r="A311" i="1" s="1"/>
  <c r="F310" i="1"/>
  <c r="C311" i="1" l="1"/>
  <c r="B311" i="1"/>
  <c r="H311" i="1" l="1"/>
  <c r="G311" i="1"/>
  <c r="D311" i="1"/>
  <c r="I311" i="1"/>
  <c r="A312" i="1" s="1"/>
  <c r="F311" i="1"/>
  <c r="C312" i="1" l="1"/>
  <c r="B312" i="1"/>
  <c r="H312" i="1" l="1"/>
  <c r="G312" i="1"/>
  <c r="D312" i="1"/>
  <c r="I312" i="1"/>
  <c r="A313" i="1" s="1"/>
  <c r="F312" i="1"/>
  <c r="C313" i="1" l="1"/>
  <c r="B313" i="1"/>
  <c r="H313" i="1" l="1"/>
  <c r="G313" i="1"/>
  <c r="D313" i="1"/>
  <c r="I313" i="1"/>
  <c r="A314" i="1" s="1"/>
  <c r="F313" i="1"/>
  <c r="C314" i="1" l="1"/>
  <c r="B314" i="1"/>
  <c r="H314" i="1" l="1"/>
  <c r="G314" i="1"/>
  <c r="D314" i="1"/>
  <c r="I314" i="1"/>
  <c r="A315" i="1" s="1"/>
  <c r="F314" i="1"/>
  <c r="C315" i="1" l="1"/>
  <c r="B315" i="1"/>
  <c r="H315" i="1" l="1"/>
  <c r="G315" i="1"/>
  <c r="D315" i="1"/>
  <c r="I315" i="1"/>
  <c r="A316" i="1" s="1"/>
  <c r="F315" i="1"/>
  <c r="C316" i="1" l="1"/>
  <c r="B316" i="1"/>
  <c r="H316" i="1" l="1"/>
  <c r="G316" i="1"/>
  <c r="D316" i="1"/>
  <c r="I316" i="1"/>
  <c r="A317" i="1" s="1"/>
  <c r="F316" i="1"/>
  <c r="C317" i="1" l="1"/>
  <c r="B317" i="1"/>
  <c r="H317" i="1" l="1"/>
  <c r="G317" i="1"/>
  <c r="D317" i="1"/>
  <c r="I317" i="1"/>
  <c r="A318" i="1" s="1"/>
  <c r="F317" i="1"/>
  <c r="C318" i="1" l="1"/>
  <c r="B318" i="1"/>
  <c r="H318" i="1" l="1"/>
  <c r="G318" i="1"/>
  <c r="D318" i="1"/>
  <c r="I318" i="1"/>
  <c r="A319" i="1" s="1"/>
  <c r="F318" i="1"/>
  <c r="C319" i="1" l="1"/>
  <c r="B319" i="1"/>
  <c r="H319" i="1" l="1"/>
  <c r="G319" i="1"/>
  <c r="D319" i="1"/>
  <c r="I319" i="1"/>
  <c r="A320" i="1" s="1"/>
  <c r="F319" i="1"/>
  <c r="C320" i="1" l="1"/>
  <c r="B320" i="1"/>
  <c r="H320" i="1" l="1"/>
  <c r="G320" i="1"/>
  <c r="D320" i="1"/>
  <c r="I320" i="1"/>
  <c r="A321" i="1" s="1"/>
  <c r="F320" i="1"/>
  <c r="C321" i="1" l="1"/>
  <c r="B321" i="1"/>
  <c r="H321" i="1" l="1"/>
  <c r="G321" i="1"/>
  <c r="D321" i="1"/>
  <c r="I321" i="1"/>
  <c r="A322" i="1" s="1"/>
  <c r="F321" i="1"/>
  <c r="C322" i="1" l="1"/>
  <c r="B322" i="1"/>
  <c r="H322" i="1" l="1"/>
  <c r="G322" i="1"/>
  <c r="D322" i="1"/>
  <c r="I322" i="1"/>
  <c r="A323" i="1" s="1"/>
  <c r="F322" i="1"/>
  <c r="C323" i="1" l="1"/>
  <c r="B323" i="1"/>
  <c r="H323" i="1" l="1"/>
  <c r="G323" i="1"/>
  <c r="D323" i="1"/>
  <c r="I323" i="1"/>
  <c r="A324" i="1" s="1"/>
  <c r="F323" i="1"/>
  <c r="C324" i="1" l="1"/>
  <c r="B324" i="1"/>
  <c r="H324" i="1" l="1"/>
  <c r="G324" i="1"/>
  <c r="D324" i="1"/>
  <c r="I324" i="1"/>
  <c r="A325" i="1" s="1"/>
  <c r="F324" i="1"/>
  <c r="C325" i="1" l="1"/>
  <c r="B325" i="1"/>
  <c r="H325" i="1" l="1"/>
  <c r="G325" i="1"/>
  <c r="D325" i="1"/>
  <c r="I325" i="1"/>
  <c r="A326" i="1" s="1"/>
  <c r="F325" i="1"/>
  <c r="C326" i="1" l="1"/>
  <c r="B326" i="1"/>
  <c r="H326" i="1" l="1"/>
  <c r="G326" i="1"/>
  <c r="D326" i="1"/>
  <c r="I326" i="1"/>
  <c r="A327" i="1" s="1"/>
  <c r="F326" i="1"/>
  <c r="C327" i="1" l="1"/>
  <c r="B327" i="1"/>
  <c r="H327" i="1" l="1"/>
  <c r="G327" i="1"/>
  <c r="D327" i="1"/>
  <c r="I327" i="1"/>
  <c r="A328" i="1" s="1"/>
  <c r="F327" i="1"/>
  <c r="C328" i="1" l="1"/>
  <c r="B328" i="1"/>
  <c r="H328" i="1" l="1"/>
  <c r="G328" i="1"/>
  <c r="D328" i="1"/>
  <c r="I328" i="1"/>
  <c r="A329" i="1" s="1"/>
  <c r="F328" i="1"/>
  <c r="C329" i="1" l="1"/>
  <c r="B329" i="1"/>
  <c r="H329" i="1" l="1"/>
  <c r="G329" i="1"/>
  <c r="D329" i="1"/>
  <c r="I329" i="1"/>
  <c r="A330" i="1" s="1"/>
  <c r="F329" i="1"/>
  <c r="C330" i="1" l="1"/>
  <c r="B330" i="1"/>
  <c r="H330" i="1" l="1"/>
  <c r="G330" i="1"/>
  <c r="D330" i="1"/>
  <c r="I330" i="1"/>
  <c r="A331" i="1" s="1"/>
  <c r="F330" i="1"/>
  <c r="C331" i="1" l="1"/>
  <c r="B331" i="1"/>
  <c r="H331" i="1" l="1"/>
  <c r="G331" i="1"/>
  <c r="D331" i="1"/>
  <c r="I331" i="1"/>
  <c r="A332" i="1" s="1"/>
  <c r="F331" i="1"/>
  <c r="C332" i="1" l="1"/>
  <c r="B332" i="1"/>
  <c r="H332" i="1" l="1"/>
  <c r="G332" i="1"/>
  <c r="D332" i="1"/>
  <c r="I332" i="1"/>
  <c r="A333" i="1" s="1"/>
  <c r="F332" i="1"/>
  <c r="C333" i="1" l="1"/>
  <c r="B333" i="1"/>
  <c r="H333" i="1" l="1"/>
  <c r="G333" i="1"/>
  <c r="D333" i="1"/>
  <c r="I333" i="1"/>
  <c r="A334" i="1" s="1"/>
  <c r="F333" i="1"/>
  <c r="C334" i="1" l="1"/>
  <c r="B334" i="1"/>
  <c r="H334" i="1" l="1"/>
  <c r="G334" i="1"/>
  <c r="D334" i="1"/>
  <c r="I334" i="1"/>
  <c r="A335" i="1" s="1"/>
  <c r="F334" i="1"/>
  <c r="C335" i="1" l="1"/>
  <c r="B335" i="1"/>
  <c r="H335" i="1" l="1"/>
  <c r="G335" i="1"/>
  <c r="D335" i="1"/>
  <c r="I335" i="1"/>
  <c r="A336" i="1" s="1"/>
  <c r="F335" i="1"/>
  <c r="C336" i="1" l="1"/>
  <c r="B336" i="1"/>
  <c r="H336" i="1" l="1"/>
  <c r="G336" i="1"/>
  <c r="D336" i="1"/>
  <c r="I336" i="1"/>
  <c r="A337" i="1" s="1"/>
  <c r="F336" i="1"/>
  <c r="C337" i="1" l="1"/>
  <c r="B337" i="1"/>
  <c r="H337" i="1" l="1"/>
  <c r="G337" i="1"/>
  <c r="D337" i="1"/>
  <c r="I337" i="1"/>
  <c r="A338" i="1" s="1"/>
  <c r="F337" i="1"/>
  <c r="C338" i="1" l="1"/>
  <c r="B338" i="1"/>
  <c r="H338" i="1" l="1"/>
  <c r="G338" i="1"/>
  <c r="D338" i="1"/>
  <c r="I338" i="1"/>
  <c r="A339" i="1" s="1"/>
  <c r="F338" i="1"/>
  <c r="C339" i="1" l="1"/>
  <c r="B339" i="1"/>
  <c r="H339" i="1" l="1"/>
  <c r="G339" i="1"/>
  <c r="D339" i="1"/>
  <c r="I339" i="1"/>
  <c r="A340" i="1" s="1"/>
  <c r="F339" i="1"/>
  <c r="C340" i="1" l="1"/>
  <c r="B340" i="1"/>
  <c r="H340" i="1" l="1"/>
  <c r="G340" i="1"/>
  <c r="D340" i="1"/>
  <c r="I340" i="1"/>
  <c r="A341" i="1" s="1"/>
  <c r="F340" i="1"/>
  <c r="C341" i="1" l="1"/>
  <c r="B341" i="1"/>
  <c r="H341" i="1" l="1"/>
  <c r="G341" i="1"/>
  <c r="D341" i="1"/>
  <c r="I341" i="1"/>
  <c r="A342" i="1" s="1"/>
  <c r="F341" i="1"/>
  <c r="C342" i="1" l="1"/>
  <c r="B342" i="1"/>
  <c r="H342" i="1" l="1"/>
  <c r="G342" i="1"/>
  <c r="D342" i="1"/>
  <c r="I342" i="1"/>
  <c r="A343" i="1" s="1"/>
  <c r="F342" i="1"/>
  <c r="C343" i="1" l="1"/>
  <c r="B343" i="1"/>
  <c r="H343" i="1" l="1"/>
  <c r="G343" i="1"/>
  <c r="D343" i="1"/>
  <c r="I343" i="1"/>
  <c r="A344" i="1" s="1"/>
  <c r="F343" i="1"/>
  <c r="C344" i="1" l="1"/>
  <c r="B344" i="1"/>
  <c r="H344" i="1" l="1"/>
  <c r="G344" i="1"/>
  <c r="D344" i="1"/>
  <c r="I344" i="1"/>
  <c r="A345" i="1" s="1"/>
  <c r="F344" i="1"/>
  <c r="C345" i="1" l="1"/>
  <c r="B345" i="1"/>
  <c r="H345" i="1" l="1"/>
  <c r="G345" i="1"/>
  <c r="D345" i="1"/>
  <c r="I345" i="1"/>
  <c r="A346" i="1" s="1"/>
  <c r="F345" i="1"/>
  <c r="C346" i="1" l="1"/>
  <c r="B346" i="1"/>
  <c r="H346" i="1" l="1"/>
  <c r="G346" i="1"/>
  <c r="D346" i="1"/>
  <c r="I346" i="1"/>
  <c r="A347" i="1" s="1"/>
  <c r="F346" i="1"/>
  <c r="C347" i="1" l="1"/>
  <c r="B347" i="1"/>
  <c r="H347" i="1" l="1"/>
  <c r="G347" i="1"/>
  <c r="D347" i="1"/>
  <c r="I347" i="1"/>
  <c r="A348" i="1" s="1"/>
  <c r="F347" i="1"/>
  <c r="C348" i="1" l="1"/>
  <c r="B348" i="1"/>
  <c r="H348" i="1" l="1"/>
  <c r="G348" i="1"/>
  <c r="D348" i="1"/>
  <c r="I348" i="1"/>
  <c r="A349" i="1" s="1"/>
  <c r="F348" i="1"/>
  <c r="C349" i="1" l="1"/>
  <c r="B349" i="1"/>
  <c r="H349" i="1" l="1"/>
  <c r="G349" i="1"/>
  <c r="D349" i="1"/>
  <c r="I349" i="1"/>
  <c r="A350" i="1" s="1"/>
  <c r="F349" i="1"/>
  <c r="C350" i="1" l="1"/>
  <c r="B350" i="1"/>
  <c r="H350" i="1" l="1"/>
  <c r="G350" i="1"/>
  <c r="D350" i="1"/>
  <c r="I350" i="1"/>
  <c r="A351" i="1" s="1"/>
  <c r="F350" i="1"/>
  <c r="C351" i="1" l="1"/>
  <c r="B351" i="1"/>
  <c r="H351" i="1" l="1"/>
  <c r="G351" i="1"/>
  <c r="D351" i="1"/>
  <c r="I351" i="1"/>
  <c r="A352" i="1" s="1"/>
  <c r="F351" i="1"/>
  <c r="C352" i="1" l="1"/>
  <c r="B352" i="1"/>
  <c r="H352" i="1" l="1"/>
  <c r="G352" i="1"/>
  <c r="D352" i="1"/>
  <c r="I352" i="1"/>
  <c r="A353" i="1" s="1"/>
  <c r="F352" i="1"/>
  <c r="C353" i="1" l="1"/>
  <c r="B353" i="1"/>
  <c r="H353" i="1" l="1"/>
  <c r="G353" i="1"/>
  <c r="D353" i="1"/>
  <c r="I353" i="1"/>
  <c r="A354" i="1" s="1"/>
  <c r="F353" i="1"/>
  <c r="C354" i="1" l="1"/>
  <c r="B354" i="1"/>
  <c r="H354" i="1" l="1"/>
  <c r="G354" i="1"/>
  <c r="D354" i="1"/>
  <c r="I354" i="1"/>
  <c r="A355" i="1" s="1"/>
  <c r="F354" i="1"/>
  <c r="C355" i="1" l="1"/>
  <c r="B355" i="1"/>
  <c r="H355" i="1" l="1"/>
  <c r="G355" i="1"/>
  <c r="D355" i="1"/>
  <c r="I355" i="1"/>
  <c r="A356" i="1" s="1"/>
  <c r="F355" i="1"/>
  <c r="C356" i="1" l="1"/>
  <c r="B356" i="1"/>
  <c r="H356" i="1" l="1"/>
  <c r="G356" i="1"/>
  <c r="D356" i="1"/>
  <c r="I356" i="1"/>
  <c r="A357" i="1" s="1"/>
  <c r="F356" i="1"/>
  <c r="C357" i="1" l="1"/>
  <c r="B357" i="1"/>
  <c r="H357" i="1" l="1"/>
  <c r="G357" i="1"/>
  <c r="D357" i="1"/>
  <c r="I357" i="1"/>
  <c r="A358" i="1" s="1"/>
  <c r="F357" i="1"/>
  <c r="C358" i="1" l="1"/>
  <c r="B358" i="1"/>
  <c r="H358" i="1" l="1"/>
  <c r="G358" i="1"/>
  <c r="D358" i="1"/>
  <c r="I358" i="1"/>
  <c r="A359" i="1" s="1"/>
  <c r="F358" i="1"/>
  <c r="C359" i="1" l="1"/>
  <c r="B359" i="1"/>
  <c r="H359" i="1" l="1"/>
  <c r="G359" i="1"/>
  <c r="D359" i="1"/>
  <c r="I359" i="1"/>
  <c r="A360" i="1" s="1"/>
  <c r="F359" i="1"/>
  <c r="C360" i="1" l="1"/>
  <c r="B360" i="1"/>
  <c r="H360" i="1" l="1"/>
  <c r="G360" i="1"/>
  <c r="D360" i="1"/>
  <c r="I360" i="1"/>
  <c r="A361" i="1" s="1"/>
  <c r="F360" i="1"/>
  <c r="C361" i="1" l="1"/>
  <c r="B361" i="1"/>
  <c r="H361" i="1" l="1"/>
  <c r="G361" i="1"/>
  <c r="D361" i="1"/>
  <c r="I361" i="1"/>
  <c r="A362" i="1" s="1"/>
  <c r="F361" i="1"/>
  <c r="C362" i="1" l="1"/>
  <c r="B362" i="1"/>
  <c r="H362" i="1" l="1"/>
  <c r="G362" i="1"/>
  <c r="D362" i="1"/>
  <c r="I362" i="1"/>
  <c r="A363" i="1" s="1"/>
  <c r="F362" i="1"/>
  <c r="C363" i="1" l="1"/>
  <c r="B363" i="1"/>
  <c r="H363" i="1" l="1"/>
  <c r="G363" i="1"/>
  <c r="D363" i="1"/>
  <c r="I363" i="1"/>
  <c r="A364" i="1" s="1"/>
  <c r="F363" i="1"/>
  <c r="C364" i="1" l="1"/>
  <c r="B364" i="1"/>
  <c r="H364" i="1" l="1"/>
  <c r="G364" i="1"/>
  <c r="D364" i="1"/>
  <c r="I364" i="1"/>
  <c r="A365" i="1" s="1"/>
  <c r="F364" i="1"/>
  <c r="C365" i="1" l="1"/>
  <c r="B365" i="1"/>
  <c r="H365" i="1" l="1"/>
  <c r="G365" i="1"/>
  <c r="D365" i="1"/>
  <c r="I365" i="1"/>
  <c r="A366" i="1" s="1"/>
  <c r="F365" i="1"/>
  <c r="C366" i="1" l="1"/>
  <c r="B366" i="1"/>
  <c r="H366" i="1" l="1"/>
  <c r="G366" i="1"/>
  <c r="D366" i="1"/>
  <c r="I366" i="1"/>
  <c r="A367" i="1" s="1"/>
  <c r="F366" i="1"/>
  <c r="C367" i="1" l="1"/>
  <c r="B367" i="1"/>
  <c r="H367" i="1" l="1"/>
  <c r="G367" i="1"/>
  <c r="D367" i="1"/>
  <c r="I367" i="1"/>
  <c r="A368" i="1" s="1"/>
  <c r="F367" i="1"/>
  <c r="C368" i="1" l="1"/>
  <c r="B368" i="1"/>
  <c r="H368" i="1" l="1"/>
  <c r="G368" i="1"/>
  <c r="D368" i="1"/>
  <c r="I368" i="1"/>
  <c r="A369" i="1" s="1"/>
  <c r="F368" i="1"/>
  <c r="C369" i="1" l="1"/>
  <c r="B369" i="1"/>
  <c r="H369" i="1" l="1"/>
  <c r="G369" i="1"/>
  <c r="D369" i="1"/>
  <c r="I369" i="1"/>
  <c r="A370" i="1" s="1"/>
  <c r="F369" i="1"/>
  <c r="C370" i="1" l="1"/>
  <c r="B370" i="1"/>
  <c r="H370" i="1" l="1"/>
  <c r="G370" i="1"/>
  <c r="D370" i="1"/>
  <c r="I370" i="1"/>
  <c r="A371" i="1" s="1"/>
  <c r="F370" i="1"/>
  <c r="C371" i="1" l="1"/>
  <c r="B371" i="1"/>
  <c r="H371" i="1" l="1"/>
  <c r="G371" i="1"/>
  <c r="D371" i="1"/>
  <c r="I371" i="1"/>
  <c r="A372" i="1" s="1"/>
  <c r="F371" i="1"/>
  <c r="C372" i="1" l="1"/>
  <c r="B372" i="1"/>
  <c r="H372" i="1" l="1"/>
  <c r="G372" i="1"/>
  <c r="D372" i="1"/>
  <c r="I372" i="1"/>
  <c r="A373" i="1" s="1"/>
  <c r="F372" i="1"/>
  <c r="C373" i="1" l="1"/>
  <c r="B373" i="1"/>
  <c r="H373" i="1" l="1"/>
  <c r="G373" i="1"/>
  <c r="D373" i="1"/>
  <c r="I373" i="1"/>
  <c r="A374" i="1" s="1"/>
  <c r="F373" i="1"/>
  <c r="C374" i="1" l="1"/>
  <c r="B374" i="1"/>
  <c r="H374" i="1" l="1"/>
  <c r="G374" i="1"/>
  <c r="D374" i="1"/>
  <c r="I374" i="1"/>
  <c r="A375" i="1" s="1"/>
  <c r="F374" i="1"/>
  <c r="C375" i="1" l="1"/>
  <c r="B375" i="1"/>
  <c r="H375" i="1" l="1"/>
  <c r="G375" i="1"/>
  <c r="D375" i="1"/>
  <c r="I375" i="1"/>
  <c r="A376" i="1" s="1"/>
  <c r="F375" i="1"/>
  <c r="C376" i="1" l="1"/>
  <c r="B376" i="1"/>
  <c r="H376" i="1" l="1"/>
  <c r="G376" i="1"/>
  <c r="D376" i="1"/>
  <c r="I376" i="1"/>
  <c r="A377" i="1" s="1"/>
  <c r="F376" i="1"/>
  <c r="C377" i="1" l="1"/>
  <c r="B377" i="1"/>
  <c r="H377" i="1" l="1"/>
  <c r="G377" i="1"/>
  <c r="D377" i="1"/>
  <c r="I377" i="1"/>
  <c r="A378" i="1" s="1"/>
  <c r="F377" i="1"/>
  <c r="C378" i="1" l="1"/>
  <c r="B378" i="1"/>
  <c r="H378" i="1" l="1"/>
  <c r="G378" i="1"/>
  <c r="D378" i="1"/>
  <c r="I378" i="1"/>
  <c r="A379" i="1" s="1"/>
  <c r="F378" i="1"/>
  <c r="C379" i="1" l="1"/>
  <c r="B379" i="1"/>
  <c r="H379" i="1" l="1"/>
  <c r="G379" i="1"/>
  <c r="D379" i="1"/>
  <c r="I379" i="1"/>
  <c r="A380" i="1" s="1"/>
  <c r="F379" i="1"/>
  <c r="C380" i="1" l="1"/>
  <c r="B380" i="1"/>
  <c r="H380" i="1" l="1"/>
  <c r="G380" i="1"/>
  <c r="D380" i="1"/>
  <c r="I380" i="1"/>
  <c r="A381" i="1" s="1"/>
  <c r="F380" i="1"/>
  <c r="C381" i="1" l="1"/>
  <c r="B381" i="1"/>
  <c r="H381" i="1" l="1"/>
  <c r="G381" i="1"/>
  <c r="D381" i="1"/>
  <c r="I381" i="1"/>
  <c r="A382" i="1" s="1"/>
  <c r="F381" i="1"/>
  <c r="C382" i="1" l="1"/>
  <c r="B382" i="1"/>
  <c r="H382" i="1" l="1"/>
  <c r="G382" i="1"/>
  <c r="D382" i="1"/>
  <c r="I382" i="1"/>
  <c r="A383" i="1" s="1"/>
  <c r="F382" i="1"/>
  <c r="C383" i="1" l="1"/>
  <c r="B383" i="1"/>
  <c r="H383" i="1" l="1"/>
  <c r="G383" i="1"/>
  <c r="D383" i="1"/>
  <c r="I383" i="1"/>
  <c r="A384" i="1" s="1"/>
  <c r="F383" i="1"/>
  <c r="C384" i="1" l="1"/>
  <c r="B384" i="1"/>
  <c r="H384" i="1" l="1"/>
  <c r="G384" i="1"/>
  <c r="D384" i="1"/>
  <c r="I384" i="1"/>
  <c r="A385" i="1" s="1"/>
  <c r="F384" i="1"/>
  <c r="C385" i="1" l="1"/>
  <c r="B385" i="1"/>
  <c r="H385" i="1" l="1"/>
  <c r="G385" i="1"/>
  <c r="D385" i="1"/>
  <c r="I385" i="1"/>
  <c r="A386" i="1" s="1"/>
  <c r="F385" i="1"/>
  <c r="C386" i="1" l="1"/>
  <c r="B386" i="1"/>
  <c r="H386" i="1" l="1"/>
  <c r="G386" i="1"/>
  <c r="F386" i="1"/>
  <c r="D386" i="1"/>
  <c r="I386" i="1"/>
  <c r="A387" i="1" s="1"/>
  <c r="C387" i="1" l="1"/>
  <c r="B387" i="1"/>
  <c r="H387" i="1" l="1"/>
  <c r="G387" i="1"/>
  <c r="F387" i="1"/>
  <c r="D387" i="1"/>
  <c r="I387" i="1"/>
  <c r="A388" i="1" s="1"/>
  <c r="C388" i="1" l="1"/>
  <c r="B388" i="1"/>
  <c r="H388" i="1" l="1"/>
  <c r="G388" i="1"/>
  <c r="F388" i="1"/>
  <c r="D388" i="1"/>
  <c r="I388" i="1"/>
  <c r="A389" i="1" s="1"/>
  <c r="C389" i="1" l="1"/>
  <c r="B389" i="1"/>
  <c r="H389" i="1" l="1"/>
  <c r="G389" i="1"/>
  <c r="F389" i="1"/>
  <c r="D389" i="1"/>
  <c r="I389" i="1"/>
  <c r="A390" i="1" s="1"/>
  <c r="C390" i="1" l="1"/>
  <c r="B390" i="1"/>
  <c r="H390" i="1" l="1"/>
  <c r="G390" i="1"/>
  <c r="F390" i="1"/>
  <c r="D390" i="1"/>
  <c r="I390" i="1"/>
  <c r="A391" i="1" s="1"/>
  <c r="C391" i="1" l="1"/>
  <c r="B391" i="1"/>
  <c r="H391" i="1" l="1"/>
  <c r="G391" i="1"/>
  <c r="F391" i="1"/>
  <c r="D391" i="1"/>
  <c r="I391" i="1"/>
  <c r="A392" i="1" s="1"/>
  <c r="C392" i="1" l="1"/>
  <c r="B392" i="1"/>
  <c r="H392" i="1" l="1"/>
  <c r="G392" i="1"/>
  <c r="F392" i="1"/>
  <c r="D392" i="1"/>
  <c r="I392" i="1"/>
  <c r="A393" i="1" s="1"/>
  <c r="C393" i="1" l="1"/>
  <c r="B393" i="1"/>
  <c r="H393" i="1" l="1"/>
  <c r="G393" i="1"/>
  <c r="F393" i="1"/>
  <c r="D393" i="1"/>
  <c r="I393" i="1"/>
  <c r="A394" i="1" s="1"/>
  <c r="C394" i="1" l="1"/>
  <c r="B394" i="1"/>
  <c r="H394" i="1" l="1"/>
  <c r="G394" i="1"/>
  <c r="F394" i="1"/>
  <c r="D394" i="1"/>
  <c r="I394" i="1"/>
  <c r="A395" i="1" s="1"/>
  <c r="C395" i="1" l="1"/>
  <c r="B395" i="1"/>
  <c r="H395" i="1" l="1"/>
  <c r="G395" i="1"/>
  <c r="F395" i="1"/>
  <c r="D395" i="1"/>
  <c r="I395" i="1"/>
  <c r="A396" i="1" s="1"/>
  <c r="C396" i="1" l="1"/>
  <c r="B396" i="1"/>
  <c r="H396" i="1" l="1"/>
  <c r="G396" i="1"/>
  <c r="F396" i="1"/>
  <c r="D396" i="1"/>
  <c r="I396" i="1"/>
  <c r="A397" i="1" s="1"/>
  <c r="C397" i="1" l="1"/>
  <c r="B397" i="1"/>
  <c r="H397" i="1" l="1"/>
  <c r="G397" i="1"/>
  <c r="F397" i="1"/>
  <c r="D397" i="1"/>
  <c r="I397" i="1"/>
  <c r="A398" i="1" s="1"/>
  <c r="C398" i="1" l="1"/>
  <c r="B398" i="1"/>
  <c r="H398" i="1" l="1"/>
  <c r="G398" i="1"/>
  <c r="F398" i="1"/>
  <c r="D398" i="1"/>
  <c r="I398" i="1"/>
  <c r="A399" i="1" s="1"/>
  <c r="C399" i="1" l="1"/>
  <c r="B399" i="1"/>
  <c r="H399" i="1" l="1"/>
  <c r="G399" i="1"/>
  <c r="F399" i="1"/>
  <c r="D399" i="1"/>
  <c r="I399" i="1"/>
  <c r="A400" i="1" s="1"/>
  <c r="C400" i="1" l="1"/>
  <c r="B400" i="1"/>
  <c r="H400" i="1" l="1"/>
  <c r="G400" i="1"/>
  <c r="F400" i="1"/>
  <c r="D400" i="1"/>
  <c r="I400" i="1"/>
  <c r="A401" i="1" s="1"/>
  <c r="C401" i="1" l="1"/>
  <c r="B401" i="1"/>
  <c r="H401" i="1" l="1"/>
  <c r="G401" i="1"/>
  <c r="F401" i="1"/>
  <c r="D401" i="1"/>
  <c r="I401" i="1"/>
  <c r="A402" i="1" s="1"/>
  <c r="C402" i="1" l="1"/>
  <c r="B402" i="1"/>
  <c r="H402" i="1" l="1"/>
  <c r="G402" i="1"/>
  <c r="F402" i="1"/>
  <c r="D402" i="1"/>
  <c r="I402" i="1"/>
  <c r="A403" i="1" s="1"/>
  <c r="C403" i="1" l="1"/>
  <c r="B403" i="1"/>
  <c r="H403" i="1" l="1"/>
  <c r="G403" i="1"/>
  <c r="F403" i="1"/>
  <c r="D403" i="1"/>
  <c r="I403" i="1"/>
  <c r="A404" i="1" s="1"/>
  <c r="C404" i="1" l="1"/>
  <c r="B404" i="1"/>
  <c r="H404" i="1" l="1"/>
  <c r="G404" i="1"/>
  <c r="F404" i="1"/>
  <c r="D404" i="1"/>
  <c r="I404" i="1"/>
  <c r="A405" i="1" s="1"/>
  <c r="C405" i="1" l="1"/>
  <c r="B405" i="1"/>
  <c r="H405" i="1" l="1"/>
  <c r="G405" i="1"/>
  <c r="F405" i="1"/>
  <c r="D405" i="1"/>
  <c r="I405" i="1"/>
  <c r="A406" i="1" s="1"/>
  <c r="C406" i="1" l="1"/>
  <c r="B406" i="1"/>
  <c r="H406" i="1" l="1"/>
  <c r="G406" i="1"/>
  <c r="F406" i="1"/>
  <c r="D406" i="1"/>
  <c r="I406" i="1"/>
  <c r="A407" i="1" s="1"/>
  <c r="C407" i="1" l="1"/>
  <c r="B407" i="1"/>
  <c r="H407" i="1" l="1"/>
  <c r="G407" i="1"/>
  <c r="F407" i="1"/>
  <c r="D407" i="1"/>
  <c r="I407" i="1"/>
  <c r="A408" i="1" s="1"/>
  <c r="C408" i="1" l="1"/>
  <c r="B408" i="1"/>
  <c r="H408" i="1" l="1"/>
  <c r="G408" i="1"/>
  <c r="F408" i="1"/>
  <c r="D408" i="1"/>
  <c r="I408" i="1"/>
  <c r="A409" i="1" s="1"/>
  <c r="C409" i="1" l="1"/>
  <c r="B409" i="1"/>
  <c r="H409" i="1" l="1"/>
  <c r="G409" i="1"/>
  <c r="F409" i="1"/>
  <c r="D409" i="1"/>
  <c r="I409" i="1"/>
  <c r="A410" i="1" s="1"/>
  <c r="C410" i="1" l="1"/>
  <c r="B410" i="1"/>
  <c r="H410" i="1" l="1"/>
  <c r="G410" i="1"/>
  <c r="F410" i="1"/>
  <c r="D410" i="1"/>
  <c r="I410" i="1"/>
  <c r="A411" i="1" s="1"/>
  <c r="C411" i="1" l="1"/>
  <c r="B411" i="1"/>
  <c r="H411" i="1" l="1"/>
  <c r="G411" i="1"/>
  <c r="F411" i="1"/>
  <c r="D411" i="1"/>
  <c r="I411" i="1"/>
  <c r="A412" i="1" s="1"/>
  <c r="C412" i="1" l="1"/>
  <c r="B412" i="1"/>
  <c r="H412" i="1" l="1"/>
  <c r="G412" i="1"/>
  <c r="F412" i="1"/>
  <c r="D412" i="1"/>
  <c r="I412" i="1"/>
  <c r="A413" i="1" s="1"/>
  <c r="C413" i="1" l="1"/>
  <c r="B413" i="1"/>
  <c r="H413" i="1" l="1"/>
  <c r="G413" i="1"/>
  <c r="F413" i="1"/>
  <c r="D413" i="1"/>
  <c r="I413" i="1"/>
  <c r="A414" i="1" s="1"/>
  <c r="C414" i="1" l="1"/>
  <c r="B414" i="1"/>
  <c r="H414" i="1" l="1"/>
  <c r="G414" i="1"/>
  <c r="F414" i="1"/>
  <c r="D414" i="1"/>
  <c r="I414" i="1"/>
  <c r="A415" i="1" s="1"/>
  <c r="C415" i="1" l="1"/>
  <c r="B415" i="1"/>
  <c r="H415" i="1" l="1"/>
  <c r="G415" i="1"/>
  <c r="F415" i="1"/>
  <c r="D415" i="1"/>
  <c r="I415" i="1"/>
  <c r="A416" i="1" s="1"/>
  <c r="C416" i="1" l="1"/>
  <c r="B416" i="1"/>
  <c r="H416" i="1" l="1"/>
  <c r="G416" i="1"/>
  <c r="F416" i="1"/>
  <c r="D416" i="1"/>
  <c r="I416" i="1"/>
  <c r="A417" i="1" s="1"/>
  <c r="C417" i="1" l="1"/>
  <c r="B417" i="1"/>
  <c r="H417" i="1" l="1"/>
  <c r="G417" i="1"/>
  <c r="F417" i="1"/>
  <c r="D417" i="1"/>
  <c r="I417" i="1"/>
  <c r="A418" i="1" s="1"/>
  <c r="C418" i="1" l="1"/>
  <c r="B418" i="1"/>
  <c r="H418" i="1" l="1"/>
  <c r="G418" i="1"/>
  <c r="F418" i="1"/>
  <c r="D418" i="1"/>
  <c r="I418" i="1"/>
  <c r="A419" i="1" s="1"/>
  <c r="C419" i="1" l="1"/>
  <c r="B419" i="1"/>
  <c r="H419" i="1" l="1"/>
  <c r="G419" i="1"/>
  <c r="F419" i="1"/>
  <c r="I419" i="1"/>
  <c r="A420" i="1" s="1"/>
  <c r="D419" i="1"/>
  <c r="C420" i="1" l="1"/>
  <c r="B420" i="1"/>
  <c r="H420" i="1" l="1"/>
  <c r="G420" i="1"/>
  <c r="F420" i="1"/>
  <c r="I420" i="1"/>
  <c r="A421" i="1" s="1"/>
  <c r="D420" i="1"/>
  <c r="C421" i="1" l="1"/>
  <c r="B421" i="1"/>
  <c r="H421" i="1" l="1"/>
  <c r="G421" i="1"/>
  <c r="F421" i="1"/>
  <c r="I421" i="1"/>
  <c r="A422" i="1" s="1"/>
  <c r="D421" i="1"/>
  <c r="C422" i="1" l="1"/>
  <c r="B422" i="1"/>
  <c r="H422" i="1" l="1"/>
  <c r="G422" i="1"/>
  <c r="F422" i="1"/>
  <c r="I422" i="1"/>
  <c r="A423" i="1" s="1"/>
  <c r="D422" i="1"/>
  <c r="C423" i="1" l="1"/>
  <c r="B423" i="1"/>
  <c r="H423" i="1" l="1"/>
  <c r="G423" i="1"/>
  <c r="F423" i="1"/>
  <c r="I423" i="1"/>
  <c r="A424" i="1" s="1"/>
  <c r="D423" i="1"/>
  <c r="C424" i="1" l="1"/>
  <c r="B424" i="1"/>
  <c r="H424" i="1" l="1"/>
  <c r="G424" i="1"/>
  <c r="F424" i="1"/>
  <c r="I424" i="1"/>
  <c r="A425" i="1" s="1"/>
  <c r="D424" i="1"/>
  <c r="C425" i="1" l="1"/>
  <c r="B425" i="1"/>
  <c r="H425" i="1" l="1"/>
  <c r="G425" i="1"/>
  <c r="F425" i="1"/>
  <c r="I425" i="1"/>
  <c r="A426" i="1" s="1"/>
  <c r="D425" i="1"/>
  <c r="C426" i="1" l="1"/>
  <c r="B426" i="1"/>
  <c r="H426" i="1" l="1"/>
  <c r="G426" i="1"/>
  <c r="F426" i="1"/>
  <c r="I426" i="1"/>
  <c r="A427" i="1" s="1"/>
  <c r="D426" i="1"/>
  <c r="C427" i="1" l="1"/>
  <c r="B427" i="1"/>
  <c r="H427" i="1" l="1"/>
  <c r="G427" i="1"/>
  <c r="F427" i="1"/>
  <c r="I427" i="1"/>
  <c r="A428" i="1" s="1"/>
  <c r="D427" i="1"/>
  <c r="C428" i="1" l="1"/>
  <c r="B428" i="1"/>
  <c r="H428" i="1" l="1"/>
  <c r="G428" i="1"/>
  <c r="F428" i="1"/>
  <c r="I428" i="1"/>
  <c r="A429" i="1" s="1"/>
  <c r="D428" i="1"/>
  <c r="C429" i="1" l="1"/>
  <c r="B429" i="1"/>
  <c r="H429" i="1" l="1"/>
  <c r="G429" i="1"/>
  <c r="F429" i="1"/>
  <c r="I429" i="1"/>
  <c r="A430" i="1" s="1"/>
  <c r="D429" i="1"/>
  <c r="C430" i="1" l="1"/>
  <c r="B430" i="1"/>
  <c r="H430" i="1" l="1"/>
  <c r="G430" i="1"/>
  <c r="F430" i="1"/>
  <c r="I430" i="1"/>
  <c r="A431" i="1" s="1"/>
  <c r="D430" i="1"/>
  <c r="C431" i="1" l="1"/>
  <c r="B431" i="1"/>
  <c r="H431" i="1" l="1"/>
  <c r="G431" i="1"/>
  <c r="F431" i="1"/>
  <c r="I431" i="1"/>
  <c r="A432" i="1" s="1"/>
  <c r="D431" i="1"/>
  <c r="C432" i="1" l="1"/>
  <c r="B432" i="1"/>
  <c r="H432" i="1" l="1"/>
  <c r="G432" i="1"/>
  <c r="F432" i="1"/>
  <c r="I432" i="1"/>
  <c r="A433" i="1" s="1"/>
  <c r="D432" i="1"/>
  <c r="C433" i="1" l="1"/>
  <c r="B433" i="1"/>
  <c r="H433" i="1" l="1"/>
  <c r="G433" i="1"/>
  <c r="F433" i="1"/>
  <c r="I433" i="1"/>
  <c r="A434" i="1" s="1"/>
  <c r="D433" i="1"/>
  <c r="C434" i="1" l="1"/>
  <c r="B434" i="1"/>
  <c r="H434" i="1" l="1"/>
  <c r="G434" i="1"/>
  <c r="F434" i="1"/>
  <c r="I434" i="1"/>
  <c r="A435" i="1" s="1"/>
  <c r="D434" i="1"/>
  <c r="C435" i="1" l="1"/>
  <c r="B435" i="1"/>
  <c r="H435" i="1" l="1"/>
  <c r="G435" i="1"/>
  <c r="F435" i="1"/>
  <c r="I435" i="1"/>
  <c r="A436" i="1" s="1"/>
  <c r="D435" i="1"/>
  <c r="C436" i="1" l="1"/>
  <c r="B436" i="1"/>
  <c r="H436" i="1" l="1"/>
  <c r="G436" i="1"/>
  <c r="F436" i="1"/>
  <c r="I436" i="1"/>
  <c r="A437" i="1" s="1"/>
  <c r="D436" i="1"/>
  <c r="C437" i="1" l="1"/>
  <c r="B437" i="1"/>
  <c r="H437" i="1" l="1"/>
  <c r="G437" i="1"/>
  <c r="F437" i="1"/>
  <c r="I437" i="1"/>
  <c r="A438" i="1" s="1"/>
  <c r="D437" i="1"/>
  <c r="C438" i="1" l="1"/>
  <c r="B438" i="1"/>
  <c r="H438" i="1" l="1"/>
  <c r="G438" i="1"/>
  <c r="F438" i="1"/>
  <c r="I438" i="1"/>
  <c r="A439" i="1" s="1"/>
  <c r="D438" i="1"/>
  <c r="C439" i="1" l="1"/>
  <c r="B439" i="1"/>
  <c r="F439" i="1" l="1"/>
  <c r="D439" i="1"/>
  <c r="I439" i="1"/>
  <c r="A440" i="1" s="1"/>
  <c r="H439" i="1"/>
  <c r="G439" i="1"/>
  <c r="B440" i="1" l="1"/>
  <c r="C440" i="1"/>
  <c r="F440" i="1" l="1"/>
  <c r="H440" i="1"/>
  <c r="G440" i="1"/>
  <c r="D440" i="1"/>
  <c r="I440" i="1"/>
  <c r="A441" i="1" s="1"/>
  <c r="C441" i="1" l="1"/>
  <c r="B441" i="1"/>
  <c r="F441" i="1" l="1"/>
  <c r="D441" i="1"/>
  <c r="I441" i="1"/>
  <c r="A442" i="1" s="1"/>
  <c r="H441" i="1"/>
  <c r="G441" i="1"/>
  <c r="B442" i="1" l="1"/>
  <c r="C442" i="1"/>
  <c r="F442" i="1" l="1"/>
  <c r="H442" i="1"/>
  <c r="G442" i="1"/>
  <c r="D442" i="1"/>
  <c r="I442" i="1"/>
  <c r="A443" i="1" s="1"/>
  <c r="C443" i="1" l="1"/>
  <c r="B443" i="1"/>
  <c r="F443" i="1" l="1"/>
  <c r="D443" i="1"/>
  <c r="I443" i="1"/>
  <c r="A444" i="1" s="1"/>
  <c r="H443" i="1"/>
  <c r="G443" i="1"/>
  <c r="B444" i="1" l="1"/>
  <c r="C444" i="1"/>
  <c r="F444" i="1" l="1"/>
  <c r="H444" i="1"/>
  <c r="G444" i="1"/>
  <c r="D444" i="1"/>
  <c r="I444" i="1"/>
  <c r="A445" i="1" s="1"/>
  <c r="C445" i="1" l="1"/>
  <c r="B445" i="1"/>
  <c r="F445" i="1" l="1"/>
  <c r="D445" i="1"/>
  <c r="I445" i="1"/>
  <c r="A446" i="1" s="1"/>
  <c r="H445" i="1"/>
  <c r="G445" i="1"/>
  <c r="B446" i="1" l="1"/>
  <c r="C446" i="1"/>
  <c r="F446" i="1" l="1"/>
  <c r="H446" i="1"/>
  <c r="G446" i="1"/>
  <c r="D446" i="1"/>
  <c r="I446" i="1"/>
  <c r="A447" i="1" s="1"/>
  <c r="B447" i="1" l="1"/>
  <c r="C447" i="1"/>
  <c r="G447" i="1" l="1"/>
  <c r="F447" i="1"/>
  <c r="H447" i="1"/>
  <c r="D447" i="1"/>
  <c r="I447" i="1"/>
  <c r="A448" i="1" s="1"/>
  <c r="B448" i="1" l="1"/>
  <c r="C448" i="1"/>
  <c r="G448" i="1" l="1"/>
  <c r="F448" i="1"/>
  <c r="H448" i="1"/>
  <c r="D448" i="1"/>
  <c r="I448" i="1"/>
  <c r="A449" i="1" s="1"/>
  <c r="B449" i="1" l="1"/>
  <c r="C449" i="1"/>
  <c r="G449" i="1" l="1"/>
  <c r="F449" i="1"/>
  <c r="H449" i="1"/>
  <c r="D449" i="1"/>
  <c r="I449" i="1"/>
  <c r="A450" i="1" s="1"/>
  <c r="B450" i="1" l="1"/>
  <c r="C450" i="1"/>
  <c r="G450" i="1" l="1"/>
  <c r="F450" i="1"/>
  <c r="H450" i="1"/>
  <c r="D450" i="1"/>
  <c r="I450" i="1"/>
  <c r="A451" i="1" s="1"/>
  <c r="B451" i="1" l="1"/>
  <c r="C451" i="1"/>
  <c r="G451" i="1" l="1"/>
  <c r="F451" i="1"/>
  <c r="H451" i="1"/>
  <c r="D451" i="1"/>
  <c r="I451" i="1"/>
  <c r="A452" i="1" s="1"/>
  <c r="B452" i="1" l="1"/>
  <c r="C452" i="1"/>
  <c r="G452" i="1" l="1"/>
  <c r="F452" i="1"/>
  <c r="H452" i="1"/>
  <c r="D452" i="1"/>
  <c r="I452" i="1"/>
  <c r="A453" i="1" s="1"/>
  <c r="B453" i="1" l="1"/>
  <c r="C453" i="1"/>
  <c r="G453" i="1" l="1"/>
  <c r="F453" i="1"/>
  <c r="H453" i="1"/>
  <c r="D453" i="1"/>
  <c r="I453" i="1"/>
  <c r="A454" i="1" s="1"/>
  <c r="B454" i="1" l="1"/>
  <c r="C454" i="1"/>
  <c r="G454" i="1" l="1"/>
  <c r="F454" i="1"/>
  <c r="H454" i="1"/>
  <c r="D454" i="1"/>
  <c r="I454" i="1"/>
  <c r="A455" i="1" s="1"/>
  <c r="B455" i="1" l="1"/>
  <c r="C455" i="1"/>
  <c r="G455" i="1" l="1"/>
  <c r="F455" i="1"/>
  <c r="H455" i="1"/>
  <c r="D455" i="1"/>
  <c r="I455" i="1"/>
  <c r="A456" i="1" s="1"/>
  <c r="B456" i="1" l="1"/>
  <c r="C456" i="1"/>
  <c r="G456" i="1" l="1"/>
  <c r="F456" i="1"/>
  <c r="H456" i="1"/>
  <c r="D456" i="1"/>
  <c r="I456" i="1"/>
  <c r="A457" i="1" s="1"/>
  <c r="B457" i="1" l="1"/>
  <c r="C457" i="1"/>
  <c r="G457" i="1" l="1"/>
  <c r="F457" i="1"/>
  <c r="H457" i="1"/>
  <c r="D457" i="1"/>
  <c r="I457" i="1"/>
  <c r="A458" i="1" s="1"/>
  <c r="B458" i="1" l="1"/>
  <c r="C458" i="1"/>
  <c r="G458" i="1" l="1"/>
  <c r="F458" i="1"/>
  <c r="H458" i="1"/>
  <c r="D458" i="1"/>
  <c r="I458" i="1"/>
  <c r="A459" i="1" s="1"/>
  <c r="B459" i="1" l="1"/>
  <c r="C459" i="1"/>
  <c r="G459" i="1" l="1"/>
  <c r="F459" i="1"/>
  <c r="H459" i="1"/>
  <c r="D459" i="1"/>
  <c r="I459" i="1"/>
  <c r="A460" i="1" s="1"/>
  <c r="B460" i="1" l="1"/>
  <c r="C460" i="1"/>
  <c r="G460" i="1" l="1"/>
  <c r="F460" i="1"/>
  <c r="H460" i="1"/>
  <c r="D460" i="1"/>
  <c r="I460" i="1"/>
  <c r="A461" i="1" s="1"/>
  <c r="B461" i="1" l="1"/>
  <c r="C461" i="1"/>
  <c r="G461" i="1" l="1"/>
  <c r="F461" i="1"/>
  <c r="H461" i="1"/>
  <c r="D461" i="1"/>
  <c r="I461" i="1"/>
  <c r="A462" i="1" s="1"/>
  <c r="B462" i="1" l="1"/>
  <c r="C462" i="1"/>
  <c r="G462" i="1" l="1"/>
  <c r="F462" i="1"/>
  <c r="H462" i="1"/>
  <c r="D462" i="1"/>
  <c r="I462" i="1"/>
  <c r="A463" i="1" s="1"/>
  <c r="B463" i="1" l="1"/>
  <c r="C463" i="1"/>
  <c r="G463" i="1" l="1"/>
  <c r="F463" i="1"/>
  <c r="H463" i="1"/>
  <c r="D463" i="1"/>
  <c r="I463" i="1"/>
  <c r="A464" i="1" s="1"/>
  <c r="B464" i="1" l="1"/>
  <c r="C464" i="1"/>
  <c r="G464" i="1" l="1"/>
  <c r="F464" i="1"/>
  <c r="H464" i="1"/>
  <c r="D464" i="1"/>
  <c r="I464" i="1"/>
  <c r="A465" i="1" s="1"/>
  <c r="B465" i="1" l="1"/>
  <c r="C465" i="1"/>
  <c r="G465" i="1" l="1"/>
  <c r="F465" i="1"/>
  <c r="H465" i="1"/>
  <c r="D465" i="1"/>
  <c r="I465" i="1"/>
  <c r="A466" i="1" s="1"/>
  <c r="B466" i="1" l="1"/>
  <c r="C466" i="1"/>
  <c r="G466" i="1" l="1"/>
  <c r="F466" i="1"/>
  <c r="H466" i="1"/>
  <c r="D466" i="1"/>
  <c r="I466" i="1"/>
  <c r="A467" i="1" s="1"/>
  <c r="B467" i="1" l="1"/>
  <c r="C467" i="1"/>
  <c r="G467" i="1" l="1"/>
  <c r="F467" i="1"/>
  <c r="H467" i="1"/>
  <c r="D467" i="1"/>
  <c r="I467" i="1"/>
  <c r="A468" i="1" s="1"/>
  <c r="B468" i="1" l="1"/>
  <c r="C468" i="1"/>
  <c r="G468" i="1" l="1"/>
  <c r="F468" i="1"/>
  <c r="H468" i="1"/>
  <c r="D468" i="1"/>
  <c r="I468" i="1"/>
  <c r="A469" i="1" s="1"/>
  <c r="B469" i="1" l="1"/>
  <c r="C469" i="1"/>
  <c r="G469" i="1" l="1"/>
  <c r="F469" i="1"/>
  <c r="H469" i="1"/>
  <c r="D469" i="1"/>
  <c r="I469" i="1"/>
  <c r="A470" i="1" s="1"/>
  <c r="B470" i="1" l="1"/>
  <c r="C470" i="1"/>
  <c r="G470" i="1" l="1"/>
  <c r="F470" i="1"/>
  <c r="H470" i="1"/>
  <c r="D470" i="1"/>
  <c r="I470" i="1"/>
  <c r="A471" i="1" s="1"/>
  <c r="B471" i="1" l="1"/>
  <c r="C471" i="1"/>
  <c r="G471" i="1" l="1"/>
  <c r="F471" i="1"/>
  <c r="H471" i="1"/>
  <c r="D471" i="1"/>
  <c r="I471" i="1"/>
  <c r="A472" i="1" s="1"/>
  <c r="B472" i="1" l="1"/>
  <c r="C472" i="1"/>
  <c r="G472" i="1" l="1"/>
  <c r="F472" i="1"/>
  <c r="H472" i="1"/>
  <c r="D472" i="1"/>
  <c r="I472" i="1"/>
  <c r="A473" i="1" s="1"/>
  <c r="B473" i="1" l="1"/>
  <c r="C473" i="1"/>
  <c r="G473" i="1" l="1"/>
  <c r="F473" i="1"/>
  <c r="H473" i="1"/>
  <c r="D473" i="1"/>
  <c r="I473" i="1"/>
  <c r="A474" i="1" s="1"/>
  <c r="B474" i="1" l="1"/>
  <c r="C474" i="1"/>
  <c r="G474" i="1" l="1"/>
  <c r="F474" i="1"/>
  <c r="H474" i="1"/>
  <c r="D474" i="1"/>
  <c r="I474" i="1"/>
  <c r="A475" i="1" s="1"/>
  <c r="B475" i="1" l="1"/>
  <c r="C475" i="1"/>
  <c r="G475" i="1" l="1"/>
  <c r="F475" i="1"/>
  <c r="H475" i="1"/>
  <c r="D475" i="1"/>
  <c r="I475" i="1"/>
  <c r="A476" i="1" s="1"/>
  <c r="B476" i="1" l="1"/>
  <c r="C476" i="1"/>
  <c r="G476" i="1" l="1"/>
  <c r="F476" i="1"/>
  <c r="H476" i="1"/>
  <c r="D476" i="1"/>
  <c r="I476" i="1"/>
  <c r="A477" i="1" s="1"/>
  <c r="B477" i="1" l="1"/>
  <c r="C477" i="1"/>
  <c r="G477" i="1" l="1"/>
  <c r="F477" i="1"/>
  <c r="H477" i="1"/>
  <c r="D477" i="1"/>
  <c r="I477" i="1"/>
  <c r="A478" i="1" s="1"/>
  <c r="B478" i="1" l="1"/>
  <c r="C478" i="1"/>
  <c r="G478" i="1" l="1"/>
  <c r="F478" i="1"/>
  <c r="H478" i="1"/>
  <c r="D478" i="1"/>
  <c r="I478" i="1"/>
  <c r="A479" i="1" s="1"/>
  <c r="B479" i="1" l="1"/>
  <c r="C479" i="1"/>
  <c r="G479" i="1" l="1"/>
  <c r="F479" i="1"/>
  <c r="H479" i="1"/>
  <c r="D479" i="1"/>
  <c r="I479" i="1"/>
  <c r="A480" i="1" s="1"/>
  <c r="B480" i="1" l="1"/>
  <c r="C480" i="1"/>
  <c r="G480" i="1" l="1"/>
  <c r="F480" i="1"/>
  <c r="H480" i="1"/>
  <c r="D480" i="1"/>
  <c r="I480" i="1"/>
  <c r="A481" i="1" s="1"/>
  <c r="B481" i="1" l="1"/>
  <c r="C481" i="1"/>
  <c r="G481" i="1" l="1"/>
  <c r="F481" i="1"/>
  <c r="H481" i="1"/>
  <c r="D481" i="1"/>
  <c r="I481" i="1"/>
  <c r="A482" i="1" s="1"/>
  <c r="B482" i="1" l="1"/>
  <c r="C482" i="1"/>
  <c r="G482" i="1" l="1"/>
  <c r="F482" i="1"/>
  <c r="H482" i="1"/>
  <c r="D482" i="1"/>
  <c r="I482" i="1"/>
  <c r="A483" i="1" s="1"/>
  <c r="B483" i="1" l="1"/>
  <c r="C483" i="1"/>
  <c r="G483" i="1" l="1"/>
  <c r="F483" i="1"/>
  <c r="H483" i="1"/>
  <c r="D483" i="1"/>
  <c r="I483" i="1"/>
  <c r="A484" i="1" s="1"/>
  <c r="B484" i="1" l="1"/>
  <c r="C484" i="1"/>
  <c r="G484" i="1" l="1"/>
  <c r="F484" i="1"/>
  <c r="H484" i="1"/>
  <c r="D484" i="1"/>
  <c r="I484" i="1"/>
  <c r="A485" i="1" s="1"/>
  <c r="B485" i="1" l="1"/>
  <c r="C485" i="1"/>
  <c r="G485" i="1" l="1"/>
  <c r="F485" i="1"/>
  <c r="H485" i="1"/>
  <c r="D485" i="1"/>
  <c r="I485" i="1"/>
  <c r="A486" i="1" s="1"/>
  <c r="B486" i="1" l="1"/>
  <c r="C486" i="1"/>
  <c r="G486" i="1" l="1"/>
  <c r="F486" i="1"/>
  <c r="H486" i="1"/>
  <c r="D486" i="1"/>
  <c r="I486" i="1"/>
  <c r="A487" i="1" s="1"/>
  <c r="B487" i="1" l="1"/>
  <c r="C487" i="1"/>
  <c r="G487" i="1" l="1"/>
  <c r="F487" i="1"/>
  <c r="H487" i="1"/>
  <c r="D487" i="1"/>
  <c r="I487" i="1"/>
  <c r="A488" i="1" s="1"/>
  <c r="B488" i="1" l="1"/>
  <c r="C488" i="1"/>
  <c r="G488" i="1" l="1"/>
  <c r="F488" i="1"/>
  <c r="H488" i="1"/>
  <c r="D488" i="1"/>
  <c r="I488" i="1"/>
  <c r="A489" i="1" s="1"/>
  <c r="B489" i="1" l="1"/>
  <c r="C489" i="1"/>
  <c r="G489" i="1" l="1"/>
  <c r="F489" i="1"/>
  <c r="H489" i="1"/>
  <c r="D489" i="1"/>
  <c r="I489" i="1"/>
  <c r="A490" i="1" s="1"/>
  <c r="B490" i="1" l="1"/>
  <c r="C490" i="1"/>
  <c r="G490" i="1" l="1"/>
  <c r="F490" i="1"/>
  <c r="H490" i="1"/>
  <c r="D490" i="1"/>
  <c r="I490" i="1"/>
  <c r="A491" i="1" s="1"/>
  <c r="B491" i="1" l="1"/>
  <c r="C491" i="1"/>
  <c r="G491" i="1" l="1"/>
  <c r="F491" i="1"/>
  <c r="H491" i="1"/>
  <c r="D491" i="1"/>
  <c r="I491" i="1"/>
  <c r="A492" i="1" s="1"/>
  <c r="B492" i="1" l="1"/>
  <c r="C492" i="1"/>
  <c r="G492" i="1" l="1"/>
  <c r="F492" i="1"/>
  <c r="H492" i="1"/>
  <c r="D492" i="1"/>
  <c r="I492" i="1"/>
  <c r="A493" i="1" s="1"/>
  <c r="B493" i="1" l="1"/>
  <c r="C493" i="1"/>
  <c r="G493" i="1" l="1"/>
  <c r="F493" i="1"/>
  <c r="H493" i="1"/>
  <c r="D493" i="1"/>
  <c r="I493" i="1"/>
  <c r="A494" i="1" s="1"/>
  <c r="B494" i="1" l="1"/>
  <c r="C494" i="1"/>
  <c r="G494" i="1" l="1"/>
  <c r="F494" i="1"/>
  <c r="H494" i="1"/>
  <c r="D494" i="1"/>
  <c r="I494" i="1"/>
  <c r="A495" i="1" s="1"/>
  <c r="B495" i="1" l="1"/>
  <c r="C495" i="1"/>
  <c r="G495" i="1" l="1"/>
  <c r="F495" i="1"/>
  <c r="H495" i="1"/>
  <c r="D495" i="1"/>
  <c r="I495" i="1"/>
  <c r="A496" i="1" s="1"/>
  <c r="B496" i="1" l="1"/>
  <c r="C496" i="1"/>
  <c r="G496" i="1" l="1"/>
  <c r="F496" i="1"/>
  <c r="H496" i="1"/>
  <c r="D496" i="1"/>
  <c r="I496" i="1"/>
  <c r="A497" i="1" s="1"/>
  <c r="B497" i="1" l="1"/>
  <c r="C497" i="1"/>
  <c r="G497" i="1" l="1"/>
  <c r="F497" i="1"/>
  <c r="H497" i="1"/>
  <c r="D497" i="1"/>
  <c r="I497" i="1"/>
  <c r="A498" i="1" s="1"/>
  <c r="B498" i="1" l="1"/>
  <c r="C498" i="1"/>
  <c r="G498" i="1" l="1"/>
  <c r="F498" i="1"/>
  <c r="H498" i="1"/>
  <c r="D498" i="1"/>
  <c r="I498" i="1"/>
  <c r="A499" i="1" s="1"/>
  <c r="B499" i="1" l="1"/>
  <c r="C499" i="1"/>
  <c r="G499" i="1" l="1"/>
  <c r="F499" i="1"/>
  <c r="H499" i="1"/>
  <c r="D499" i="1"/>
  <c r="I499" i="1"/>
  <c r="A500" i="1" s="1"/>
  <c r="B500" i="1" l="1"/>
  <c r="C500" i="1"/>
  <c r="G500" i="1" l="1"/>
  <c r="F500" i="1"/>
  <c r="H500" i="1"/>
  <c r="D500" i="1"/>
  <c r="I500" i="1"/>
  <c r="A501" i="1" s="1"/>
  <c r="B501" i="1" l="1"/>
  <c r="C501" i="1"/>
  <c r="G501" i="1" l="1"/>
  <c r="F501" i="1"/>
  <c r="H501" i="1"/>
  <c r="D501" i="1"/>
  <c r="I501" i="1"/>
  <c r="A502" i="1" s="1"/>
  <c r="B502" i="1" l="1"/>
  <c r="C502" i="1"/>
  <c r="G502" i="1" l="1"/>
  <c r="F502" i="1"/>
  <c r="H502" i="1"/>
  <c r="D502" i="1"/>
  <c r="I502" i="1"/>
  <c r="A503" i="1" s="1"/>
  <c r="B503" i="1" l="1"/>
  <c r="C503" i="1"/>
  <c r="G503" i="1" l="1"/>
  <c r="F503" i="1"/>
  <c r="H503" i="1"/>
  <c r="D503" i="1"/>
  <c r="I503" i="1"/>
  <c r="A504" i="1" s="1"/>
  <c r="B504" i="1" l="1"/>
  <c r="C504" i="1"/>
  <c r="G504" i="1" l="1"/>
  <c r="F504" i="1"/>
  <c r="H504" i="1"/>
  <c r="D504" i="1"/>
  <c r="I504" i="1"/>
  <c r="A505" i="1" s="1"/>
  <c r="B505" i="1" l="1"/>
  <c r="C505" i="1"/>
  <c r="G505" i="1" l="1"/>
  <c r="F505" i="1"/>
  <c r="H505" i="1"/>
  <c r="D505" i="1"/>
  <c r="I505" i="1"/>
  <c r="A506" i="1" s="1"/>
  <c r="B506" i="1" l="1"/>
  <c r="C506" i="1"/>
  <c r="G506" i="1" l="1"/>
  <c r="F506" i="1"/>
  <c r="H506" i="1"/>
  <c r="D506" i="1"/>
  <c r="I506" i="1"/>
  <c r="A507" i="1" s="1"/>
  <c r="B507" i="1" l="1"/>
  <c r="C507" i="1"/>
  <c r="G507" i="1" l="1"/>
  <c r="F507" i="1"/>
  <c r="H507" i="1"/>
  <c r="D507" i="1"/>
  <c r="I507" i="1"/>
  <c r="A508" i="1" s="1"/>
  <c r="B508" i="1" l="1"/>
  <c r="C508" i="1"/>
  <c r="G508" i="1" l="1"/>
  <c r="F508" i="1"/>
  <c r="H508" i="1"/>
  <c r="D508" i="1"/>
  <c r="I508" i="1"/>
  <c r="A509" i="1" s="1"/>
  <c r="B509" i="1" l="1"/>
  <c r="C509" i="1"/>
  <c r="G509" i="1" l="1"/>
  <c r="F509" i="1"/>
  <c r="H509" i="1"/>
  <c r="D509" i="1"/>
  <c r="I509" i="1"/>
  <c r="A510" i="1" s="1"/>
  <c r="B510" i="1" l="1"/>
  <c r="C510" i="1"/>
  <c r="G510" i="1" l="1"/>
  <c r="F510" i="1"/>
  <c r="H510" i="1"/>
  <c r="D510" i="1"/>
  <c r="I510" i="1"/>
  <c r="A511" i="1" s="1"/>
  <c r="B511" i="1" l="1"/>
  <c r="C511" i="1"/>
  <c r="G511" i="1" l="1"/>
  <c r="F511" i="1"/>
  <c r="H511" i="1"/>
  <c r="D511" i="1"/>
  <c r="I511" i="1"/>
  <c r="A512" i="1" s="1"/>
  <c r="B512" i="1" l="1"/>
  <c r="C512" i="1"/>
  <c r="G512" i="1" l="1"/>
  <c r="F512" i="1"/>
  <c r="H512" i="1"/>
  <c r="D512" i="1"/>
  <c r="I512" i="1"/>
  <c r="A513" i="1" s="1"/>
  <c r="B513" i="1" l="1"/>
  <c r="C513" i="1"/>
  <c r="G513" i="1" l="1"/>
  <c r="F513" i="1"/>
  <c r="H513" i="1"/>
  <c r="D513" i="1"/>
  <c r="I513" i="1"/>
  <c r="A514" i="1" s="1"/>
  <c r="B514" i="1" l="1"/>
  <c r="C514" i="1"/>
  <c r="G514" i="1" l="1"/>
  <c r="F514" i="1"/>
  <c r="H514" i="1"/>
  <c r="D514" i="1"/>
  <c r="I514" i="1"/>
  <c r="A515" i="1" s="1"/>
  <c r="B515" i="1" l="1"/>
  <c r="C515" i="1"/>
  <c r="G515" i="1" l="1"/>
  <c r="F515" i="1"/>
  <c r="H515" i="1"/>
  <c r="D515" i="1"/>
  <c r="I515" i="1"/>
  <c r="A516" i="1" s="1"/>
  <c r="B516" i="1" l="1"/>
  <c r="C516" i="1"/>
  <c r="G516" i="1" l="1"/>
  <c r="F516" i="1"/>
  <c r="H516" i="1"/>
  <c r="D516" i="1"/>
  <c r="I516" i="1"/>
  <c r="A517" i="1" s="1"/>
  <c r="B517" i="1" l="1"/>
  <c r="C517" i="1"/>
  <c r="G517" i="1" l="1"/>
  <c r="F517" i="1"/>
  <c r="H517" i="1"/>
  <c r="D517" i="1"/>
  <c r="I517" i="1"/>
  <c r="A518" i="1" s="1"/>
  <c r="B518" i="1" l="1"/>
  <c r="C518" i="1"/>
  <c r="G518" i="1" l="1"/>
  <c r="F518" i="1"/>
  <c r="H518" i="1"/>
  <c r="D518" i="1"/>
  <c r="I518" i="1"/>
  <c r="A519" i="1" s="1"/>
  <c r="B519" i="1" l="1"/>
  <c r="C519" i="1"/>
  <c r="G519" i="1" l="1"/>
  <c r="F519" i="1"/>
  <c r="H519" i="1"/>
  <c r="D519" i="1"/>
  <c r="I519" i="1"/>
  <c r="A520" i="1" s="1"/>
  <c r="B520" i="1" l="1"/>
  <c r="C520" i="1"/>
  <c r="G520" i="1" l="1"/>
  <c r="F520" i="1"/>
  <c r="H520" i="1"/>
  <c r="D520" i="1"/>
  <c r="I520" i="1"/>
  <c r="A521" i="1" s="1"/>
  <c r="B521" i="1" l="1"/>
  <c r="C521" i="1"/>
  <c r="G521" i="1" l="1"/>
  <c r="F521" i="1"/>
  <c r="H521" i="1"/>
  <c r="D521" i="1"/>
  <c r="I521" i="1"/>
  <c r="A522" i="1" s="1"/>
  <c r="B522" i="1" l="1"/>
  <c r="C522" i="1"/>
  <c r="G522" i="1" l="1"/>
  <c r="F522" i="1"/>
  <c r="H522" i="1"/>
  <c r="D522" i="1"/>
  <c r="I522" i="1"/>
  <c r="A523" i="1" s="1"/>
  <c r="B523" i="1" l="1"/>
  <c r="C523" i="1"/>
  <c r="G523" i="1" l="1"/>
  <c r="F523" i="1"/>
  <c r="H523" i="1"/>
  <c r="D523" i="1"/>
  <c r="I523" i="1"/>
  <c r="A524" i="1" s="1"/>
  <c r="B524" i="1" l="1"/>
  <c r="C524" i="1"/>
  <c r="G524" i="1" l="1"/>
  <c r="F524" i="1"/>
  <c r="H524" i="1"/>
  <c r="D524" i="1"/>
  <c r="I524" i="1"/>
  <c r="A525" i="1" s="1"/>
  <c r="B525" i="1" l="1"/>
  <c r="C525" i="1"/>
  <c r="G525" i="1" l="1"/>
  <c r="F525" i="1"/>
  <c r="H525" i="1"/>
  <c r="D525" i="1"/>
  <c r="I525" i="1"/>
  <c r="A526" i="1" s="1"/>
  <c r="B526" i="1" l="1"/>
  <c r="C526" i="1"/>
  <c r="G526" i="1" l="1"/>
  <c r="F526" i="1"/>
  <c r="H526" i="1"/>
  <c r="D526" i="1"/>
  <c r="I526" i="1"/>
  <c r="A527" i="1" s="1"/>
  <c r="B527" i="1" l="1"/>
  <c r="C527" i="1"/>
  <c r="G527" i="1" l="1"/>
  <c r="F527" i="1"/>
  <c r="H527" i="1"/>
  <c r="D527" i="1"/>
  <c r="I527" i="1"/>
  <c r="A528" i="1" s="1"/>
  <c r="B528" i="1" l="1"/>
  <c r="C528" i="1"/>
  <c r="G528" i="1" l="1"/>
  <c r="F528" i="1"/>
  <c r="H528" i="1"/>
  <c r="D528" i="1"/>
  <c r="I528" i="1"/>
  <c r="A529" i="1" s="1"/>
  <c r="B529" i="1" l="1"/>
  <c r="C529" i="1"/>
  <c r="G529" i="1" l="1"/>
  <c r="F529" i="1"/>
  <c r="H529" i="1"/>
  <c r="D529" i="1"/>
  <c r="I529" i="1"/>
  <c r="A530" i="1" s="1"/>
  <c r="B530" i="1" l="1"/>
  <c r="C530" i="1"/>
  <c r="G530" i="1" l="1"/>
  <c r="F530" i="1"/>
  <c r="H530" i="1"/>
  <c r="D530" i="1"/>
  <c r="I530" i="1"/>
  <c r="A531" i="1" s="1"/>
  <c r="B531" i="1" l="1"/>
  <c r="C531" i="1"/>
  <c r="G531" i="1" l="1"/>
  <c r="F531" i="1"/>
  <c r="H531" i="1"/>
  <c r="D531" i="1"/>
  <c r="I531" i="1"/>
  <c r="A532" i="1" s="1"/>
  <c r="B532" i="1" l="1"/>
  <c r="C532" i="1"/>
  <c r="G532" i="1" l="1"/>
  <c r="F532" i="1"/>
  <c r="H532" i="1"/>
  <c r="D532" i="1"/>
  <c r="I532" i="1"/>
  <c r="A533" i="1" s="1"/>
  <c r="B533" i="1" l="1"/>
  <c r="C533" i="1"/>
  <c r="G533" i="1" l="1"/>
  <c r="F533" i="1"/>
  <c r="H533" i="1"/>
  <c r="D533" i="1"/>
  <c r="I533" i="1"/>
  <c r="A534" i="1" s="1"/>
  <c r="B534" i="1" l="1"/>
  <c r="C534" i="1"/>
  <c r="G534" i="1" l="1"/>
  <c r="F534" i="1"/>
  <c r="H534" i="1"/>
  <c r="D534" i="1"/>
  <c r="I534" i="1"/>
  <c r="A535" i="1" s="1"/>
  <c r="B535" i="1" l="1"/>
  <c r="C535" i="1"/>
  <c r="G535" i="1" l="1"/>
  <c r="F535" i="1"/>
  <c r="H535" i="1"/>
  <c r="D535" i="1"/>
  <c r="I535" i="1"/>
  <c r="A536" i="1" s="1"/>
  <c r="B536" i="1" l="1"/>
  <c r="C536" i="1"/>
  <c r="G536" i="1" l="1"/>
  <c r="F536" i="1"/>
  <c r="H536" i="1"/>
  <c r="D536" i="1"/>
  <c r="I536" i="1"/>
  <c r="A537" i="1" s="1"/>
  <c r="B537" i="1" l="1"/>
  <c r="C537" i="1"/>
  <c r="G537" i="1" l="1"/>
  <c r="F537" i="1"/>
  <c r="H537" i="1"/>
  <c r="D537" i="1"/>
  <c r="I537" i="1"/>
  <c r="A538" i="1" s="1"/>
  <c r="B538" i="1" l="1"/>
  <c r="C538" i="1"/>
  <c r="G538" i="1" l="1"/>
  <c r="F538" i="1"/>
  <c r="H538" i="1"/>
  <c r="D538" i="1"/>
  <c r="I538" i="1"/>
  <c r="A539" i="1" s="1"/>
  <c r="B539" i="1" l="1"/>
  <c r="C539" i="1"/>
  <c r="G539" i="1" l="1"/>
  <c r="F539" i="1"/>
  <c r="H539" i="1"/>
  <c r="D539" i="1"/>
  <c r="I539" i="1"/>
  <c r="A540" i="1" s="1"/>
  <c r="B540" i="1" l="1"/>
  <c r="C540" i="1"/>
  <c r="G540" i="1" l="1"/>
  <c r="F540" i="1"/>
  <c r="H540" i="1"/>
  <c r="D540" i="1"/>
  <c r="I540" i="1"/>
  <c r="A541" i="1" s="1"/>
  <c r="B541" i="1" l="1"/>
  <c r="C541" i="1"/>
  <c r="G541" i="1" l="1"/>
  <c r="F541" i="1"/>
  <c r="H541" i="1"/>
  <c r="D541" i="1"/>
  <c r="I541" i="1"/>
  <c r="A542" i="1" s="1"/>
  <c r="B542" i="1" l="1"/>
  <c r="C542" i="1"/>
  <c r="G542" i="1" l="1"/>
  <c r="F542" i="1"/>
  <c r="H542" i="1"/>
  <c r="D542" i="1"/>
  <c r="I542" i="1"/>
  <c r="A543" i="1" s="1"/>
  <c r="B543" i="1" l="1"/>
  <c r="C543" i="1"/>
  <c r="G543" i="1" l="1"/>
  <c r="F543" i="1"/>
  <c r="H543" i="1"/>
  <c r="D543" i="1"/>
  <c r="I543" i="1"/>
  <c r="A544" i="1" s="1"/>
  <c r="B544" i="1" l="1"/>
  <c r="C544" i="1"/>
  <c r="G544" i="1" l="1"/>
  <c r="F544" i="1"/>
  <c r="H544" i="1"/>
  <c r="D544" i="1"/>
  <c r="I544" i="1"/>
  <c r="A545" i="1" s="1"/>
  <c r="B545" i="1" l="1"/>
  <c r="C545" i="1"/>
  <c r="G545" i="1" l="1"/>
  <c r="F545" i="1"/>
  <c r="H545" i="1"/>
  <c r="D545" i="1"/>
  <c r="I545" i="1"/>
  <c r="A546" i="1" s="1"/>
  <c r="B546" i="1" l="1"/>
  <c r="C546" i="1"/>
  <c r="G546" i="1" l="1"/>
  <c r="F546" i="1"/>
  <c r="H546" i="1"/>
  <c r="D546" i="1"/>
  <c r="I546" i="1"/>
  <c r="A547" i="1" s="1"/>
  <c r="B547" i="1" l="1"/>
  <c r="C547" i="1"/>
  <c r="G547" i="1" l="1"/>
  <c r="F547" i="1"/>
  <c r="H547" i="1"/>
  <c r="D547" i="1"/>
  <c r="I547" i="1"/>
  <c r="A548" i="1" s="1"/>
  <c r="B548" i="1" l="1"/>
  <c r="C548" i="1"/>
  <c r="G548" i="1" l="1"/>
  <c r="F548" i="1"/>
  <c r="H548" i="1"/>
  <c r="D548" i="1"/>
  <c r="I548" i="1"/>
  <c r="A549" i="1" s="1"/>
  <c r="B549" i="1" l="1"/>
  <c r="C549" i="1"/>
  <c r="G549" i="1" l="1"/>
  <c r="F549" i="1"/>
  <c r="H549" i="1"/>
  <c r="D549" i="1"/>
  <c r="I549" i="1"/>
  <c r="A550" i="1" s="1"/>
  <c r="B550" i="1" l="1"/>
  <c r="C550" i="1"/>
  <c r="G550" i="1" l="1"/>
  <c r="F550" i="1"/>
  <c r="H550" i="1"/>
  <c r="D550" i="1"/>
  <c r="I550" i="1"/>
  <c r="A551" i="1" s="1"/>
  <c r="B551" i="1" l="1"/>
  <c r="C551" i="1"/>
  <c r="G551" i="1" l="1"/>
  <c r="F551" i="1"/>
  <c r="H551" i="1"/>
  <c r="D551" i="1"/>
  <c r="I551" i="1"/>
  <c r="A552" i="1" s="1"/>
  <c r="B552" i="1" l="1"/>
  <c r="C552" i="1"/>
  <c r="G552" i="1" l="1"/>
  <c r="F552" i="1"/>
  <c r="H552" i="1"/>
  <c r="D552" i="1"/>
  <c r="I552" i="1"/>
  <c r="A553" i="1" s="1"/>
  <c r="B553" i="1" l="1"/>
  <c r="C553" i="1"/>
  <c r="G553" i="1" l="1"/>
  <c r="F553" i="1"/>
  <c r="H553" i="1"/>
  <c r="D553" i="1"/>
  <c r="I553" i="1"/>
  <c r="A554" i="1" s="1"/>
  <c r="B554" i="1" l="1"/>
  <c r="C554" i="1"/>
  <c r="G554" i="1" l="1"/>
  <c r="I554" i="1"/>
  <c r="A555" i="1" s="1"/>
  <c r="H554" i="1"/>
  <c r="F554" i="1"/>
  <c r="D554" i="1"/>
  <c r="B555" i="1" l="1"/>
  <c r="C555" i="1"/>
  <c r="G555" i="1" l="1"/>
  <c r="F555" i="1"/>
  <c r="D555" i="1"/>
  <c r="I555" i="1"/>
  <c r="A556" i="1" s="1"/>
  <c r="H555" i="1"/>
  <c r="B556" i="1" l="1"/>
  <c r="C556" i="1"/>
  <c r="G556" i="1" l="1"/>
  <c r="I556" i="1"/>
  <c r="A557" i="1" s="1"/>
  <c r="H556" i="1"/>
  <c r="D556" i="1"/>
  <c r="F556" i="1"/>
  <c r="B557" i="1" l="1"/>
  <c r="C557" i="1"/>
  <c r="G557" i="1" l="1"/>
  <c r="F557" i="1"/>
  <c r="D557" i="1"/>
  <c r="H557" i="1"/>
  <c r="I557" i="1"/>
  <c r="A558" i="1" s="1"/>
  <c r="B558" i="1" l="1"/>
  <c r="C558" i="1"/>
  <c r="G558" i="1" l="1"/>
  <c r="I558" i="1"/>
  <c r="A559" i="1" s="1"/>
  <c r="H558" i="1"/>
  <c r="F558" i="1"/>
  <c r="D558" i="1"/>
  <c r="B559" i="1" l="1"/>
  <c r="C559" i="1"/>
  <c r="G559" i="1" l="1"/>
  <c r="F559" i="1"/>
  <c r="D559" i="1"/>
  <c r="I559" i="1"/>
  <c r="A560" i="1" s="1"/>
  <c r="H559" i="1"/>
  <c r="B560" i="1" l="1"/>
  <c r="C560" i="1"/>
  <c r="G560" i="1" l="1"/>
  <c r="I560" i="1"/>
  <c r="A561" i="1" s="1"/>
  <c r="H560" i="1"/>
  <c r="D560" i="1"/>
  <c r="F560" i="1"/>
  <c r="B561" i="1" l="1"/>
  <c r="C561" i="1"/>
  <c r="G561" i="1" l="1"/>
  <c r="F561" i="1"/>
  <c r="D561" i="1"/>
  <c r="H561" i="1"/>
  <c r="I561" i="1"/>
  <c r="A562" i="1" s="1"/>
  <c r="B562" i="1" l="1"/>
  <c r="C562" i="1"/>
  <c r="G562" i="1" l="1"/>
  <c r="I562" i="1"/>
  <c r="A563" i="1" s="1"/>
  <c r="H562" i="1"/>
  <c r="F562" i="1"/>
  <c r="D562" i="1"/>
  <c r="B563" i="1" l="1"/>
  <c r="C563" i="1"/>
  <c r="G563" i="1" l="1"/>
  <c r="F563" i="1"/>
  <c r="D563" i="1"/>
  <c r="I563" i="1"/>
  <c r="A564" i="1" s="1"/>
  <c r="H563" i="1"/>
  <c r="B564" i="1" l="1"/>
  <c r="C564" i="1"/>
  <c r="G564" i="1" l="1"/>
  <c r="I564" i="1"/>
  <c r="A565" i="1" s="1"/>
  <c r="H564" i="1"/>
  <c r="D564" i="1"/>
  <c r="F564" i="1"/>
  <c r="B565" i="1" l="1"/>
  <c r="C565" i="1"/>
  <c r="G565" i="1" l="1"/>
  <c r="F565" i="1"/>
  <c r="D565" i="1"/>
  <c r="H565" i="1"/>
  <c r="I565" i="1"/>
  <c r="A566" i="1" s="1"/>
  <c r="B566" i="1" l="1"/>
  <c r="C566" i="1"/>
  <c r="G566" i="1" l="1"/>
  <c r="I566" i="1"/>
  <c r="A567" i="1" s="1"/>
  <c r="H566" i="1"/>
  <c r="F566" i="1"/>
  <c r="D566" i="1"/>
  <c r="B567" i="1" l="1"/>
  <c r="C567" i="1"/>
  <c r="G567" i="1" l="1"/>
  <c r="F567" i="1"/>
  <c r="D567" i="1"/>
  <c r="I567" i="1"/>
  <c r="A568" i="1" s="1"/>
  <c r="H567" i="1"/>
  <c r="B568" i="1" l="1"/>
  <c r="C568" i="1"/>
  <c r="G568" i="1" l="1"/>
  <c r="I568" i="1"/>
  <c r="A569" i="1" s="1"/>
  <c r="H568" i="1"/>
  <c r="D568" i="1"/>
  <c r="F568" i="1"/>
  <c r="B569" i="1" l="1"/>
  <c r="C569" i="1"/>
  <c r="G569" i="1" l="1"/>
  <c r="F569" i="1"/>
  <c r="D569" i="1"/>
  <c r="H569" i="1"/>
  <c r="I569" i="1"/>
  <c r="A570" i="1" s="1"/>
  <c r="B570" i="1" l="1"/>
  <c r="C570" i="1"/>
  <c r="G570" i="1" l="1"/>
  <c r="I570" i="1"/>
  <c r="A571" i="1" s="1"/>
  <c r="H570" i="1"/>
  <c r="F570" i="1"/>
  <c r="D570" i="1"/>
  <c r="B571" i="1" l="1"/>
  <c r="C571" i="1"/>
  <c r="G571" i="1" l="1"/>
  <c r="F571" i="1"/>
  <c r="D571" i="1"/>
  <c r="I571" i="1"/>
  <c r="A572" i="1" s="1"/>
  <c r="H571" i="1"/>
  <c r="B572" i="1" l="1"/>
  <c r="C572" i="1"/>
  <c r="G572" i="1" l="1"/>
  <c r="I572" i="1"/>
  <c r="A573" i="1" s="1"/>
  <c r="H572" i="1"/>
  <c r="D572" i="1"/>
  <c r="F572" i="1"/>
  <c r="B573" i="1" l="1"/>
  <c r="C573" i="1"/>
  <c r="G573" i="1" l="1"/>
  <c r="F573" i="1"/>
  <c r="D573" i="1"/>
  <c r="H573" i="1"/>
  <c r="I573" i="1"/>
  <c r="A574" i="1" s="1"/>
  <c r="B574" i="1" l="1"/>
  <c r="C574" i="1"/>
  <c r="G574" i="1" l="1"/>
  <c r="I574" i="1"/>
  <c r="A575" i="1" s="1"/>
  <c r="H574" i="1"/>
  <c r="F574" i="1"/>
  <c r="D574" i="1"/>
  <c r="B575" i="1" l="1"/>
  <c r="C575" i="1"/>
  <c r="G575" i="1" l="1"/>
  <c r="F575" i="1"/>
  <c r="D575" i="1"/>
  <c r="I575" i="1"/>
  <c r="A576" i="1" s="1"/>
  <c r="H575" i="1"/>
  <c r="B576" i="1" l="1"/>
  <c r="C576" i="1"/>
  <c r="G576" i="1" l="1"/>
  <c r="I576" i="1"/>
  <c r="A577" i="1" s="1"/>
  <c r="H576" i="1"/>
  <c r="D576" i="1"/>
  <c r="F576" i="1"/>
  <c r="B577" i="1" l="1"/>
  <c r="C577" i="1"/>
  <c r="G577" i="1" l="1"/>
  <c r="F577" i="1"/>
  <c r="D577" i="1"/>
  <c r="H577" i="1"/>
  <c r="I577" i="1"/>
  <c r="A578" i="1" s="1"/>
  <c r="B578" i="1" l="1"/>
  <c r="C578" i="1"/>
  <c r="G578" i="1" l="1"/>
  <c r="I578" i="1"/>
  <c r="A579" i="1" s="1"/>
  <c r="H578" i="1"/>
  <c r="F578" i="1"/>
  <c r="D578" i="1"/>
  <c r="B579" i="1" l="1"/>
  <c r="C579" i="1"/>
  <c r="G579" i="1" l="1"/>
  <c r="F579" i="1"/>
  <c r="D579" i="1"/>
  <c r="I579" i="1"/>
  <c r="A580" i="1" s="1"/>
  <c r="H579" i="1"/>
  <c r="B580" i="1" l="1"/>
  <c r="C580" i="1"/>
  <c r="G580" i="1" l="1"/>
  <c r="I580" i="1"/>
  <c r="A581" i="1" s="1"/>
  <c r="H580" i="1"/>
  <c r="D580" i="1"/>
  <c r="F580" i="1"/>
  <c r="B581" i="1" l="1"/>
  <c r="C581" i="1"/>
  <c r="G581" i="1" l="1"/>
  <c r="F581" i="1"/>
  <c r="D581" i="1"/>
  <c r="H581" i="1"/>
  <c r="I581" i="1"/>
  <c r="A582" i="1" s="1"/>
  <c r="B582" i="1" l="1"/>
  <c r="C582" i="1"/>
  <c r="G582" i="1" l="1"/>
  <c r="I582" i="1"/>
  <c r="A583" i="1" s="1"/>
  <c r="H582" i="1"/>
  <c r="F582" i="1"/>
  <c r="D582" i="1"/>
  <c r="B583" i="1" l="1"/>
  <c r="C583" i="1"/>
  <c r="G583" i="1" l="1"/>
  <c r="F583" i="1"/>
  <c r="D583" i="1"/>
  <c r="I583" i="1"/>
  <c r="A584" i="1" s="1"/>
  <c r="H583" i="1"/>
  <c r="B584" i="1" l="1"/>
  <c r="C584" i="1"/>
  <c r="G584" i="1" l="1"/>
  <c r="I584" i="1"/>
  <c r="A585" i="1" s="1"/>
  <c r="H584" i="1"/>
  <c r="F584" i="1"/>
  <c r="D584" i="1"/>
  <c r="B585" i="1" l="1"/>
  <c r="C585" i="1"/>
  <c r="G585" i="1" l="1"/>
  <c r="F585" i="1"/>
  <c r="D585" i="1"/>
  <c r="I585" i="1"/>
  <c r="A586" i="1" s="1"/>
  <c r="H585" i="1"/>
  <c r="B586" i="1" l="1"/>
  <c r="C586" i="1"/>
  <c r="G586" i="1" l="1"/>
  <c r="I586" i="1"/>
  <c r="A587" i="1" s="1"/>
  <c r="H586" i="1"/>
  <c r="F586" i="1"/>
  <c r="D586" i="1"/>
  <c r="B587" i="1" l="1"/>
  <c r="C587" i="1"/>
  <c r="G587" i="1" l="1"/>
  <c r="F587" i="1"/>
  <c r="D587" i="1"/>
  <c r="I587" i="1"/>
  <c r="A588" i="1" s="1"/>
  <c r="H587" i="1"/>
  <c r="B588" i="1" l="1"/>
  <c r="C588" i="1"/>
  <c r="G588" i="1" l="1"/>
  <c r="I588" i="1"/>
  <c r="A589" i="1" s="1"/>
  <c r="H588" i="1"/>
  <c r="F588" i="1"/>
  <c r="D588" i="1"/>
  <c r="B589" i="1" l="1"/>
  <c r="C589" i="1"/>
  <c r="G589" i="1" l="1"/>
  <c r="F589" i="1"/>
  <c r="D589" i="1"/>
  <c r="I589" i="1"/>
  <c r="A590" i="1" s="1"/>
  <c r="H589" i="1"/>
  <c r="B590" i="1" l="1"/>
  <c r="C590" i="1"/>
  <c r="G590" i="1" l="1"/>
  <c r="I590" i="1"/>
  <c r="A591" i="1" s="1"/>
  <c r="H590" i="1"/>
  <c r="F590" i="1"/>
  <c r="D590" i="1"/>
  <c r="B591" i="1" l="1"/>
  <c r="C591" i="1"/>
  <c r="G591" i="1" l="1"/>
  <c r="F591" i="1"/>
  <c r="D591" i="1"/>
  <c r="I591" i="1"/>
  <c r="A592" i="1" s="1"/>
  <c r="H591" i="1"/>
  <c r="B592" i="1" l="1"/>
  <c r="C592" i="1"/>
  <c r="G592" i="1" l="1"/>
  <c r="I592" i="1"/>
  <c r="A593" i="1" s="1"/>
  <c r="H592" i="1"/>
  <c r="F592" i="1"/>
  <c r="D592" i="1"/>
  <c r="B593" i="1" l="1"/>
  <c r="C593" i="1"/>
  <c r="G593" i="1" l="1"/>
  <c r="F593" i="1"/>
  <c r="D593" i="1"/>
  <c r="I593" i="1"/>
  <c r="A594" i="1" s="1"/>
  <c r="H593" i="1"/>
  <c r="B594" i="1" l="1"/>
  <c r="C594" i="1"/>
  <c r="G594" i="1" l="1"/>
  <c r="I594" i="1"/>
  <c r="A595" i="1" s="1"/>
  <c r="H594" i="1"/>
  <c r="F594" i="1"/>
  <c r="D594" i="1"/>
  <c r="B595" i="1" l="1"/>
  <c r="C595" i="1"/>
  <c r="G595" i="1" l="1"/>
  <c r="F595" i="1"/>
  <c r="D595" i="1"/>
  <c r="I595" i="1"/>
  <c r="A596" i="1" s="1"/>
  <c r="H595" i="1"/>
  <c r="B596" i="1" l="1"/>
  <c r="C596" i="1"/>
  <c r="G596" i="1" l="1"/>
  <c r="I596" i="1"/>
  <c r="A597" i="1" s="1"/>
  <c r="H596" i="1"/>
  <c r="F596" i="1"/>
  <c r="D596" i="1"/>
  <c r="B597" i="1" l="1"/>
  <c r="C597" i="1"/>
  <c r="G597" i="1" l="1"/>
  <c r="F597" i="1"/>
  <c r="D597" i="1"/>
  <c r="I597" i="1"/>
  <c r="A598" i="1" s="1"/>
  <c r="H597" i="1"/>
  <c r="B598" i="1" l="1"/>
  <c r="C598" i="1"/>
  <c r="G598" i="1" l="1"/>
  <c r="I598" i="1"/>
  <c r="A599" i="1" s="1"/>
  <c r="H598" i="1"/>
  <c r="F598" i="1"/>
  <c r="D598" i="1"/>
  <c r="B599" i="1" l="1"/>
  <c r="C599" i="1"/>
  <c r="G599" i="1" l="1"/>
  <c r="F599" i="1"/>
  <c r="D599" i="1"/>
  <c r="I599" i="1"/>
  <c r="A600" i="1" s="1"/>
  <c r="H599" i="1"/>
  <c r="B600" i="1" l="1"/>
  <c r="C600" i="1"/>
  <c r="G600" i="1" l="1"/>
  <c r="I600" i="1"/>
  <c r="A601" i="1" s="1"/>
  <c r="H600" i="1"/>
  <c r="F600" i="1"/>
  <c r="D600" i="1"/>
  <c r="B601" i="1" l="1"/>
  <c r="C601" i="1"/>
  <c r="G601" i="1" l="1"/>
  <c r="F601" i="1"/>
  <c r="D601" i="1"/>
  <c r="I601" i="1"/>
  <c r="A602" i="1" s="1"/>
  <c r="H601" i="1"/>
  <c r="B602" i="1" l="1"/>
  <c r="C602" i="1"/>
  <c r="G602" i="1" l="1"/>
  <c r="I602" i="1"/>
  <c r="A603" i="1" s="1"/>
  <c r="H602" i="1"/>
  <c r="F602" i="1"/>
  <c r="D602" i="1"/>
  <c r="B603" i="1" l="1"/>
  <c r="C603" i="1"/>
  <c r="G603" i="1" l="1"/>
  <c r="F603" i="1"/>
  <c r="D603" i="1"/>
  <c r="I603" i="1"/>
  <c r="A604" i="1" s="1"/>
  <c r="H603" i="1"/>
  <c r="B604" i="1" l="1"/>
  <c r="C604" i="1"/>
  <c r="I604" i="1" l="1"/>
  <c r="A605" i="1" s="1"/>
  <c r="G604" i="1"/>
  <c r="H604" i="1"/>
  <c r="F604" i="1"/>
  <c r="D604" i="1"/>
  <c r="B605" i="1" l="1"/>
  <c r="C605" i="1"/>
  <c r="I605" i="1" l="1"/>
  <c r="A606" i="1" s="1"/>
  <c r="D605" i="1"/>
  <c r="G605" i="1"/>
  <c r="H605" i="1"/>
  <c r="F605" i="1"/>
  <c r="B606" i="1" l="1"/>
  <c r="C606" i="1"/>
  <c r="I606" i="1" l="1"/>
  <c r="A607" i="1" s="1"/>
  <c r="D606" i="1"/>
  <c r="G606" i="1"/>
  <c r="H606" i="1"/>
  <c r="F606" i="1"/>
  <c r="B607" i="1" l="1"/>
  <c r="C607" i="1"/>
  <c r="I607" i="1" l="1"/>
  <c r="A608" i="1" s="1"/>
  <c r="D607" i="1"/>
  <c r="G607" i="1"/>
  <c r="H607" i="1"/>
  <c r="F607" i="1"/>
  <c r="B608" i="1" l="1"/>
  <c r="C608" i="1"/>
  <c r="I608" i="1" l="1"/>
  <c r="A609" i="1" s="1"/>
  <c r="D608" i="1"/>
  <c r="G608" i="1"/>
  <c r="H608" i="1"/>
  <c r="F608" i="1"/>
  <c r="B609" i="1" l="1"/>
  <c r="C609" i="1"/>
  <c r="I609" i="1" l="1"/>
  <c r="A610" i="1" s="1"/>
  <c r="D609" i="1"/>
  <c r="G609" i="1"/>
  <c r="H609" i="1"/>
  <c r="F609" i="1"/>
  <c r="B610" i="1" l="1"/>
  <c r="C610" i="1"/>
  <c r="I610" i="1" l="1"/>
  <c r="A611" i="1" s="1"/>
  <c r="D610" i="1"/>
  <c r="G610" i="1"/>
  <c r="H610" i="1"/>
  <c r="F610" i="1"/>
  <c r="B611" i="1" l="1"/>
  <c r="C611" i="1"/>
  <c r="I611" i="1" l="1"/>
  <c r="A612" i="1" s="1"/>
  <c r="D611" i="1"/>
  <c r="G611" i="1"/>
  <c r="H611" i="1"/>
  <c r="F611" i="1"/>
  <c r="B612" i="1" l="1"/>
  <c r="C612" i="1"/>
  <c r="I612" i="1" l="1"/>
  <c r="A613" i="1" s="1"/>
  <c r="D612" i="1"/>
  <c r="G612" i="1"/>
  <c r="H612" i="1"/>
  <c r="F612" i="1"/>
  <c r="B613" i="1" l="1"/>
  <c r="C613" i="1"/>
  <c r="I613" i="1" l="1"/>
  <c r="A614" i="1" s="1"/>
  <c r="D613" i="1"/>
  <c r="G613" i="1"/>
  <c r="H613" i="1"/>
  <c r="F613" i="1"/>
  <c r="B614" i="1" l="1"/>
  <c r="C614" i="1"/>
  <c r="I614" i="1" l="1"/>
  <c r="A615" i="1" s="1"/>
  <c r="D614" i="1"/>
  <c r="G614" i="1"/>
  <c r="H614" i="1"/>
  <c r="F614" i="1"/>
  <c r="B615" i="1" l="1"/>
  <c r="C615" i="1"/>
  <c r="I615" i="1" l="1"/>
  <c r="A616" i="1" s="1"/>
  <c r="D615" i="1"/>
  <c r="G615" i="1"/>
  <c r="H615" i="1"/>
  <c r="F615" i="1"/>
  <c r="B616" i="1" l="1"/>
  <c r="C616" i="1"/>
  <c r="I616" i="1" l="1"/>
  <c r="A617" i="1" s="1"/>
  <c r="D616" i="1"/>
  <c r="G616" i="1"/>
  <c r="H616" i="1"/>
  <c r="F616" i="1"/>
  <c r="B617" i="1" l="1"/>
  <c r="C617" i="1"/>
  <c r="I617" i="1" l="1"/>
  <c r="A618" i="1" s="1"/>
  <c r="D617" i="1"/>
  <c r="G617" i="1"/>
  <c r="H617" i="1"/>
  <c r="F617" i="1"/>
  <c r="B618" i="1" l="1"/>
  <c r="C618" i="1"/>
  <c r="I618" i="1" l="1"/>
  <c r="A619" i="1" s="1"/>
  <c r="D618" i="1"/>
  <c r="G618" i="1"/>
  <c r="H618" i="1"/>
  <c r="F618" i="1"/>
  <c r="B619" i="1" l="1"/>
  <c r="C619" i="1"/>
  <c r="I619" i="1" l="1"/>
  <c r="A620" i="1" s="1"/>
  <c r="D619" i="1"/>
  <c r="G619" i="1"/>
  <c r="H619" i="1"/>
  <c r="F619" i="1"/>
  <c r="B620" i="1" l="1"/>
  <c r="C620" i="1"/>
  <c r="I620" i="1" l="1"/>
  <c r="A621" i="1" s="1"/>
  <c r="D620" i="1"/>
  <c r="G620" i="1"/>
  <c r="H620" i="1"/>
  <c r="F620" i="1"/>
  <c r="B621" i="1" l="1"/>
  <c r="C621" i="1"/>
  <c r="I621" i="1" l="1"/>
  <c r="A622" i="1" s="1"/>
  <c r="D621" i="1"/>
  <c r="G621" i="1"/>
  <c r="H621" i="1"/>
  <c r="F621" i="1"/>
  <c r="C622" i="1" l="1"/>
  <c r="B622" i="1"/>
  <c r="I622" i="1" l="1"/>
  <c r="A623" i="1" s="1"/>
  <c r="D622" i="1"/>
  <c r="H622" i="1"/>
  <c r="G622" i="1"/>
  <c r="F622" i="1"/>
  <c r="C623" i="1" l="1"/>
  <c r="B623" i="1"/>
  <c r="I623" i="1" l="1"/>
  <c r="A624" i="1" s="1"/>
  <c r="D623" i="1"/>
  <c r="H623" i="1"/>
  <c r="G623" i="1"/>
  <c r="F623" i="1"/>
  <c r="C624" i="1" l="1"/>
  <c r="B624" i="1"/>
  <c r="I624" i="1" l="1"/>
  <c r="A625" i="1" s="1"/>
  <c r="D624" i="1"/>
  <c r="H624" i="1"/>
  <c r="G624" i="1"/>
  <c r="F624" i="1"/>
  <c r="C625" i="1" l="1"/>
  <c r="B625" i="1"/>
  <c r="I625" i="1" l="1"/>
  <c r="A626" i="1" s="1"/>
  <c r="D625" i="1"/>
  <c r="H625" i="1"/>
  <c r="G625" i="1"/>
  <c r="F625" i="1"/>
  <c r="C626" i="1" l="1"/>
  <c r="B626" i="1"/>
  <c r="I626" i="1" l="1"/>
  <c r="A627" i="1" s="1"/>
  <c r="D626" i="1"/>
  <c r="H626" i="1"/>
  <c r="G626" i="1"/>
  <c r="F626" i="1"/>
  <c r="C627" i="1" l="1"/>
  <c r="B627" i="1"/>
  <c r="I627" i="1" l="1"/>
  <c r="A628" i="1" s="1"/>
  <c r="D627" i="1"/>
  <c r="H627" i="1"/>
  <c r="G627" i="1"/>
  <c r="F627" i="1"/>
  <c r="C628" i="1" l="1"/>
  <c r="B628" i="1"/>
  <c r="I628" i="1" l="1"/>
  <c r="A629" i="1" s="1"/>
  <c r="D628" i="1"/>
  <c r="H628" i="1"/>
  <c r="G628" i="1"/>
  <c r="F628" i="1"/>
  <c r="C629" i="1" l="1"/>
  <c r="B629" i="1"/>
  <c r="I629" i="1" l="1"/>
  <c r="A630" i="1" s="1"/>
  <c r="D629" i="1"/>
  <c r="H629" i="1"/>
  <c r="G629" i="1"/>
  <c r="F629" i="1"/>
  <c r="C630" i="1" l="1"/>
  <c r="B630" i="1"/>
  <c r="I630" i="1" l="1"/>
  <c r="A631" i="1" s="1"/>
  <c r="D630" i="1"/>
  <c r="H630" i="1"/>
  <c r="G630" i="1"/>
  <c r="F630" i="1"/>
  <c r="C631" i="1" l="1"/>
  <c r="B631" i="1"/>
  <c r="I631" i="1" l="1"/>
  <c r="A632" i="1" s="1"/>
  <c r="D631" i="1"/>
  <c r="H631" i="1"/>
  <c r="G631" i="1"/>
  <c r="F631" i="1"/>
  <c r="C632" i="1" l="1"/>
  <c r="B632" i="1"/>
  <c r="I632" i="1" l="1"/>
  <c r="A633" i="1" s="1"/>
  <c r="D632" i="1"/>
  <c r="H632" i="1"/>
  <c r="G632" i="1"/>
  <c r="F632" i="1"/>
  <c r="C633" i="1" l="1"/>
  <c r="B633" i="1"/>
  <c r="I633" i="1" l="1"/>
  <c r="A634" i="1" s="1"/>
  <c r="D633" i="1"/>
  <c r="H633" i="1"/>
  <c r="G633" i="1"/>
  <c r="F633" i="1"/>
  <c r="C634" i="1" l="1"/>
  <c r="B634" i="1"/>
  <c r="I634" i="1" l="1"/>
  <c r="A635" i="1" s="1"/>
  <c r="D634" i="1"/>
  <c r="G634" i="1"/>
  <c r="F634" i="1"/>
  <c r="H634" i="1"/>
  <c r="C635" i="1" l="1"/>
  <c r="B635" i="1"/>
  <c r="I635" i="1" l="1"/>
  <c r="A636" i="1" s="1"/>
  <c r="D635" i="1"/>
  <c r="H635" i="1"/>
  <c r="G635" i="1"/>
  <c r="F635" i="1"/>
  <c r="C636" i="1" l="1"/>
  <c r="B636" i="1"/>
  <c r="I636" i="1" l="1"/>
  <c r="A637" i="1" s="1"/>
  <c r="D636" i="1"/>
  <c r="G636" i="1"/>
  <c r="F636" i="1"/>
  <c r="H636" i="1"/>
  <c r="C637" i="1" l="1"/>
  <c r="B637" i="1"/>
  <c r="I637" i="1" l="1"/>
  <c r="A638" i="1" s="1"/>
  <c r="D637" i="1"/>
  <c r="H637" i="1"/>
  <c r="G637" i="1"/>
  <c r="F637" i="1"/>
  <c r="C638" i="1" l="1"/>
  <c r="B638" i="1"/>
  <c r="I638" i="1" l="1"/>
  <c r="A639" i="1" s="1"/>
  <c r="D638" i="1"/>
  <c r="G638" i="1"/>
  <c r="F638" i="1"/>
  <c r="H638" i="1"/>
  <c r="C639" i="1" l="1"/>
  <c r="B639" i="1"/>
  <c r="I639" i="1" l="1"/>
  <c r="A640" i="1" s="1"/>
  <c r="D639" i="1"/>
  <c r="H639" i="1"/>
  <c r="G639" i="1"/>
  <c r="F639" i="1"/>
  <c r="C640" i="1" l="1"/>
  <c r="B640" i="1"/>
  <c r="I640" i="1" l="1"/>
  <c r="A641" i="1" s="1"/>
  <c r="D640" i="1"/>
  <c r="G640" i="1"/>
  <c r="F640" i="1"/>
  <c r="H640" i="1"/>
  <c r="C641" i="1" l="1"/>
  <c r="B641" i="1"/>
  <c r="I641" i="1" l="1"/>
  <c r="A642" i="1" s="1"/>
  <c r="D641" i="1"/>
  <c r="H641" i="1"/>
  <c r="G641" i="1"/>
  <c r="F641" i="1"/>
  <c r="C642" i="1" l="1"/>
  <c r="B642" i="1"/>
  <c r="I642" i="1" l="1"/>
  <c r="A643" i="1" s="1"/>
  <c r="D642" i="1"/>
  <c r="G642" i="1"/>
  <c r="F642" i="1"/>
  <c r="H642" i="1"/>
  <c r="C643" i="1" l="1"/>
  <c r="B643" i="1"/>
  <c r="I643" i="1" l="1"/>
  <c r="A644" i="1" s="1"/>
  <c r="D643" i="1"/>
  <c r="H643" i="1"/>
  <c r="G643" i="1"/>
  <c r="F643" i="1"/>
  <c r="C644" i="1" l="1"/>
  <c r="B644" i="1"/>
  <c r="I644" i="1" l="1"/>
  <c r="A645" i="1" s="1"/>
  <c r="D644" i="1"/>
  <c r="G644" i="1"/>
  <c r="F644" i="1"/>
  <c r="H644" i="1"/>
  <c r="C645" i="1" l="1"/>
  <c r="B645" i="1"/>
  <c r="I645" i="1" l="1"/>
  <c r="A646" i="1" s="1"/>
  <c r="D645" i="1"/>
  <c r="H645" i="1"/>
  <c r="G645" i="1"/>
  <c r="F645" i="1"/>
  <c r="C646" i="1" l="1"/>
  <c r="B646" i="1"/>
  <c r="I646" i="1" l="1"/>
  <c r="A647" i="1" s="1"/>
  <c r="D646" i="1"/>
  <c r="G646" i="1"/>
  <c r="F646" i="1"/>
  <c r="H646" i="1"/>
  <c r="C647" i="1" l="1"/>
  <c r="B647" i="1"/>
  <c r="I647" i="1" l="1"/>
  <c r="A648" i="1" s="1"/>
  <c r="D647" i="1"/>
  <c r="H647" i="1"/>
  <c r="G647" i="1"/>
  <c r="F647" i="1"/>
  <c r="C648" i="1" l="1"/>
  <c r="B648" i="1"/>
  <c r="I648" i="1" l="1"/>
  <c r="A649" i="1" s="1"/>
  <c r="D648" i="1"/>
  <c r="G648" i="1"/>
  <c r="F648" i="1"/>
  <c r="H648" i="1"/>
  <c r="C649" i="1" l="1"/>
  <c r="B649" i="1"/>
  <c r="I649" i="1" l="1"/>
  <c r="A650" i="1" s="1"/>
  <c r="D649" i="1"/>
  <c r="H649" i="1"/>
  <c r="G649" i="1"/>
  <c r="F649" i="1"/>
  <c r="C650" i="1" l="1"/>
  <c r="B650" i="1"/>
  <c r="I650" i="1" l="1"/>
  <c r="A651" i="1" s="1"/>
  <c r="D650" i="1"/>
  <c r="G650" i="1"/>
  <c r="F650" i="1"/>
  <c r="H650" i="1"/>
  <c r="C651" i="1" l="1"/>
  <c r="B651" i="1"/>
  <c r="I651" i="1" l="1"/>
  <c r="A652" i="1" s="1"/>
  <c r="D651" i="1"/>
  <c r="H651" i="1"/>
  <c r="G651" i="1"/>
  <c r="F651" i="1"/>
  <c r="C652" i="1" l="1"/>
  <c r="B652" i="1"/>
  <c r="I652" i="1" l="1"/>
  <c r="A653" i="1" s="1"/>
  <c r="D652" i="1"/>
  <c r="G652" i="1"/>
  <c r="F652" i="1"/>
  <c r="H652" i="1"/>
  <c r="C653" i="1" l="1"/>
  <c r="B653" i="1"/>
  <c r="I653" i="1" l="1"/>
  <c r="A654" i="1" s="1"/>
  <c r="D653" i="1"/>
  <c r="H653" i="1"/>
  <c r="G653" i="1"/>
  <c r="F653" i="1"/>
  <c r="C654" i="1" l="1"/>
  <c r="B654" i="1"/>
  <c r="I654" i="1" l="1"/>
  <c r="A655" i="1" s="1"/>
  <c r="D654" i="1"/>
  <c r="G654" i="1"/>
  <c r="F654" i="1"/>
  <c r="H654" i="1"/>
  <c r="C655" i="1" l="1"/>
  <c r="B655" i="1"/>
  <c r="I655" i="1" l="1"/>
  <c r="A656" i="1" s="1"/>
  <c r="D655" i="1"/>
  <c r="H655" i="1"/>
  <c r="G655" i="1"/>
  <c r="F655" i="1"/>
  <c r="C656" i="1" l="1"/>
  <c r="B656" i="1"/>
  <c r="I656" i="1" l="1"/>
  <c r="A657" i="1" s="1"/>
  <c r="D656" i="1"/>
  <c r="G656" i="1"/>
  <c r="F656" i="1"/>
  <c r="H656" i="1"/>
  <c r="C657" i="1" l="1"/>
  <c r="B657" i="1"/>
  <c r="I657" i="1" l="1"/>
  <c r="A658" i="1" s="1"/>
  <c r="D657" i="1"/>
  <c r="H657" i="1"/>
  <c r="G657" i="1"/>
  <c r="F657" i="1"/>
  <c r="C658" i="1" l="1"/>
  <c r="B658" i="1"/>
  <c r="I658" i="1" l="1"/>
  <c r="A659" i="1" s="1"/>
  <c r="D658" i="1"/>
  <c r="H658" i="1"/>
  <c r="G658" i="1"/>
  <c r="F658" i="1"/>
  <c r="C659" i="1" l="1"/>
  <c r="B659" i="1"/>
  <c r="I659" i="1" l="1"/>
  <c r="A660" i="1" s="1"/>
  <c r="D659" i="1"/>
  <c r="H659" i="1"/>
  <c r="G659" i="1"/>
  <c r="F659" i="1"/>
  <c r="C660" i="1" l="1"/>
  <c r="B660" i="1"/>
  <c r="I660" i="1" l="1"/>
  <c r="A661" i="1" s="1"/>
  <c r="D660" i="1"/>
  <c r="H660" i="1"/>
  <c r="G660" i="1"/>
  <c r="F660" i="1"/>
  <c r="C661" i="1" l="1"/>
  <c r="B661" i="1"/>
  <c r="I661" i="1" l="1"/>
  <c r="A662" i="1" s="1"/>
  <c r="D661" i="1"/>
  <c r="H661" i="1"/>
  <c r="G661" i="1"/>
  <c r="F661" i="1"/>
  <c r="C662" i="1" l="1"/>
  <c r="B662" i="1"/>
  <c r="I662" i="1" l="1"/>
  <c r="A663" i="1" s="1"/>
  <c r="D662" i="1"/>
  <c r="H662" i="1"/>
  <c r="G662" i="1"/>
  <c r="F662" i="1"/>
  <c r="C663" i="1" l="1"/>
  <c r="B663" i="1"/>
  <c r="I663" i="1" l="1"/>
  <c r="A664" i="1" s="1"/>
  <c r="D663" i="1"/>
  <c r="H663" i="1"/>
  <c r="G663" i="1"/>
  <c r="F663" i="1"/>
  <c r="C664" i="1" l="1"/>
  <c r="B664" i="1"/>
  <c r="I664" i="1" l="1"/>
  <c r="A665" i="1" s="1"/>
  <c r="D664" i="1"/>
  <c r="H664" i="1"/>
  <c r="G664" i="1"/>
  <c r="F664" i="1"/>
  <c r="C665" i="1" l="1"/>
  <c r="B665" i="1"/>
  <c r="I665" i="1" l="1"/>
  <c r="A666" i="1" s="1"/>
  <c r="D665" i="1"/>
  <c r="H665" i="1"/>
  <c r="G665" i="1"/>
  <c r="F665" i="1"/>
  <c r="C666" i="1" l="1"/>
  <c r="B666" i="1"/>
  <c r="I666" i="1" l="1"/>
  <c r="A667" i="1" s="1"/>
  <c r="D666" i="1"/>
  <c r="H666" i="1"/>
  <c r="G666" i="1"/>
  <c r="F666" i="1"/>
  <c r="C667" i="1" l="1"/>
  <c r="B667" i="1"/>
  <c r="I667" i="1" l="1"/>
  <c r="A668" i="1" s="1"/>
  <c r="D667" i="1"/>
  <c r="H667" i="1"/>
  <c r="G667" i="1"/>
  <c r="F667" i="1"/>
  <c r="C668" i="1" l="1"/>
  <c r="B668" i="1"/>
  <c r="I668" i="1" l="1"/>
  <c r="A669" i="1" s="1"/>
  <c r="D668" i="1"/>
  <c r="H668" i="1"/>
  <c r="G668" i="1"/>
  <c r="F668" i="1"/>
  <c r="C669" i="1" l="1"/>
  <c r="B669" i="1"/>
  <c r="I669" i="1" l="1"/>
  <c r="A670" i="1" s="1"/>
  <c r="D669" i="1"/>
  <c r="H669" i="1"/>
  <c r="G669" i="1"/>
  <c r="F669" i="1"/>
  <c r="C670" i="1" l="1"/>
  <c r="B670" i="1"/>
  <c r="I670" i="1" l="1"/>
  <c r="A671" i="1" s="1"/>
  <c r="D670" i="1"/>
  <c r="H670" i="1"/>
  <c r="G670" i="1"/>
  <c r="F670" i="1"/>
  <c r="C671" i="1" l="1"/>
  <c r="B671" i="1"/>
  <c r="I671" i="1" l="1"/>
  <c r="A672" i="1" s="1"/>
  <c r="D671" i="1"/>
  <c r="H671" i="1"/>
  <c r="G671" i="1"/>
  <c r="F671" i="1"/>
  <c r="C672" i="1" l="1"/>
  <c r="B672" i="1"/>
  <c r="I672" i="1" l="1"/>
  <c r="A673" i="1" s="1"/>
  <c r="D672" i="1"/>
  <c r="H672" i="1"/>
  <c r="G672" i="1"/>
  <c r="F672" i="1"/>
  <c r="C673" i="1" l="1"/>
  <c r="B673" i="1"/>
  <c r="I673" i="1" l="1"/>
  <c r="A674" i="1" s="1"/>
  <c r="D673" i="1"/>
  <c r="H673" i="1"/>
  <c r="G673" i="1"/>
  <c r="F673" i="1"/>
  <c r="C674" i="1" l="1"/>
  <c r="B674" i="1"/>
  <c r="I674" i="1" l="1"/>
  <c r="A675" i="1" s="1"/>
  <c r="D674" i="1"/>
  <c r="H674" i="1"/>
  <c r="G674" i="1"/>
  <c r="F674" i="1"/>
  <c r="C675" i="1" l="1"/>
  <c r="B675" i="1"/>
  <c r="I675" i="1" l="1"/>
  <c r="A676" i="1" s="1"/>
  <c r="D675" i="1"/>
  <c r="H675" i="1"/>
  <c r="G675" i="1"/>
  <c r="F675" i="1"/>
  <c r="C676" i="1" l="1"/>
  <c r="B676" i="1"/>
  <c r="I676" i="1" l="1"/>
  <c r="A677" i="1" s="1"/>
  <c r="D676" i="1"/>
  <c r="H676" i="1"/>
  <c r="G676" i="1"/>
  <c r="F676" i="1"/>
  <c r="C677" i="1" l="1"/>
  <c r="B677" i="1"/>
  <c r="I677" i="1" l="1"/>
  <c r="A678" i="1" s="1"/>
  <c r="D677" i="1"/>
  <c r="H677" i="1"/>
  <c r="G677" i="1"/>
  <c r="F677" i="1"/>
  <c r="C678" i="1" l="1"/>
  <c r="B678" i="1"/>
  <c r="I678" i="1" l="1"/>
  <c r="A679" i="1" s="1"/>
  <c r="D678" i="1"/>
  <c r="H678" i="1"/>
  <c r="G678" i="1"/>
  <c r="F678" i="1"/>
  <c r="C679" i="1" l="1"/>
  <c r="B679" i="1"/>
  <c r="I679" i="1" l="1"/>
  <c r="A680" i="1" s="1"/>
  <c r="D679" i="1"/>
  <c r="H679" i="1"/>
  <c r="G679" i="1"/>
  <c r="F679" i="1"/>
  <c r="C680" i="1" l="1"/>
  <c r="B680" i="1"/>
  <c r="I680" i="1" l="1"/>
  <c r="A681" i="1" s="1"/>
  <c r="D680" i="1"/>
  <c r="H680" i="1"/>
  <c r="G680" i="1"/>
  <c r="F680" i="1"/>
  <c r="C681" i="1" l="1"/>
  <c r="B681" i="1"/>
  <c r="I681" i="1" l="1"/>
  <c r="A682" i="1" s="1"/>
  <c r="D681" i="1"/>
  <c r="H681" i="1"/>
  <c r="G681" i="1"/>
  <c r="F681" i="1"/>
  <c r="C682" i="1" l="1"/>
  <c r="B682" i="1"/>
  <c r="I682" i="1" l="1"/>
  <c r="A683" i="1" s="1"/>
  <c r="D682" i="1"/>
  <c r="H682" i="1"/>
  <c r="G682" i="1"/>
  <c r="F682" i="1"/>
  <c r="C683" i="1" l="1"/>
  <c r="B683" i="1"/>
  <c r="I683" i="1" l="1"/>
  <c r="A684" i="1" s="1"/>
  <c r="D683" i="1"/>
  <c r="H683" i="1"/>
  <c r="G683" i="1"/>
  <c r="F683" i="1"/>
  <c r="C684" i="1" l="1"/>
  <c r="B684" i="1"/>
  <c r="I684" i="1" l="1"/>
  <c r="A685" i="1" s="1"/>
  <c r="D684" i="1"/>
  <c r="H684" i="1"/>
  <c r="G684" i="1"/>
  <c r="F684" i="1"/>
  <c r="C685" i="1" l="1"/>
  <c r="B685" i="1"/>
  <c r="I685" i="1" l="1"/>
  <c r="A686" i="1" s="1"/>
  <c r="D685" i="1"/>
  <c r="H685" i="1"/>
  <c r="G685" i="1"/>
  <c r="F685" i="1"/>
  <c r="C686" i="1" l="1"/>
  <c r="B686" i="1"/>
  <c r="I686" i="1" l="1"/>
  <c r="A687" i="1" s="1"/>
  <c r="D686" i="1"/>
  <c r="H686" i="1"/>
  <c r="G686" i="1"/>
  <c r="F686" i="1"/>
  <c r="C687" i="1" l="1"/>
  <c r="B687" i="1"/>
  <c r="G687" i="1" l="1"/>
  <c r="D687" i="1"/>
  <c r="I687" i="1"/>
  <c r="A688" i="1" s="1"/>
  <c r="H687" i="1"/>
  <c r="F687" i="1"/>
  <c r="C688" i="1" l="1"/>
  <c r="B688" i="1"/>
  <c r="H688" i="1" l="1"/>
  <c r="G688" i="1"/>
  <c r="I688" i="1"/>
  <c r="A689" i="1" s="1"/>
  <c r="F688" i="1"/>
  <c r="D688" i="1"/>
  <c r="C689" i="1" l="1"/>
  <c r="B689" i="1"/>
  <c r="H689" i="1" l="1"/>
  <c r="G689" i="1"/>
  <c r="I689" i="1"/>
  <c r="A690" i="1" s="1"/>
  <c r="F689" i="1"/>
  <c r="D689" i="1"/>
  <c r="C690" i="1" l="1"/>
  <c r="B690" i="1"/>
  <c r="H690" i="1" l="1"/>
  <c r="G690" i="1"/>
  <c r="I690" i="1"/>
  <c r="A691" i="1" s="1"/>
  <c r="F690" i="1"/>
  <c r="D690" i="1"/>
  <c r="C691" i="1" l="1"/>
  <c r="B691" i="1"/>
  <c r="H691" i="1" l="1"/>
  <c r="G691" i="1"/>
  <c r="I691" i="1"/>
  <c r="A692" i="1" s="1"/>
  <c r="F691" i="1"/>
  <c r="D691" i="1"/>
  <c r="C692" i="1" l="1"/>
  <c r="B692" i="1"/>
  <c r="H692" i="1" l="1"/>
  <c r="G692" i="1"/>
  <c r="I692" i="1"/>
  <c r="A693" i="1" s="1"/>
  <c r="F692" i="1"/>
  <c r="D692" i="1"/>
  <c r="C693" i="1" l="1"/>
  <c r="B693" i="1"/>
  <c r="H693" i="1" l="1"/>
  <c r="G693" i="1"/>
  <c r="I693" i="1"/>
  <c r="A694" i="1" s="1"/>
  <c r="F693" i="1"/>
  <c r="D693" i="1"/>
  <c r="C694" i="1" l="1"/>
  <c r="B694" i="1"/>
  <c r="H694" i="1" l="1"/>
  <c r="G694" i="1"/>
  <c r="I694" i="1"/>
  <c r="A695" i="1" s="1"/>
  <c r="F694" i="1"/>
  <c r="D694" i="1"/>
  <c r="C695" i="1" l="1"/>
  <c r="B695" i="1"/>
  <c r="H695" i="1" l="1"/>
  <c r="G695" i="1"/>
  <c r="I695" i="1"/>
  <c r="A696" i="1" s="1"/>
  <c r="F695" i="1"/>
  <c r="D695" i="1"/>
  <c r="C696" i="1" l="1"/>
  <c r="B696" i="1"/>
  <c r="H696" i="1" l="1"/>
  <c r="G696" i="1"/>
  <c r="I696" i="1"/>
  <c r="A697" i="1" s="1"/>
  <c r="F696" i="1"/>
  <c r="D696" i="1"/>
  <c r="C697" i="1" l="1"/>
  <c r="B697" i="1"/>
  <c r="H697" i="1" l="1"/>
  <c r="G697" i="1"/>
  <c r="I697" i="1"/>
  <c r="A698" i="1" s="1"/>
  <c r="F697" i="1"/>
  <c r="D697" i="1"/>
  <c r="C698" i="1" l="1"/>
  <c r="B698" i="1"/>
  <c r="H698" i="1" l="1"/>
  <c r="G698" i="1"/>
  <c r="I698" i="1"/>
  <c r="A699" i="1" s="1"/>
  <c r="F698" i="1"/>
  <c r="D698" i="1"/>
  <c r="C699" i="1" l="1"/>
  <c r="B699" i="1"/>
  <c r="H699" i="1" l="1"/>
  <c r="G699" i="1"/>
  <c r="I699" i="1"/>
  <c r="A700" i="1" s="1"/>
  <c r="F699" i="1"/>
  <c r="D699" i="1"/>
  <c r="C700" i="1" l="1"/>
  <c r="B700" i="1"/>
  <c r="H700" i="1" l="1"/>
  <c r="G700" i="1"/>
  <c r="I700" i="1"/>
  <c r="A701" i="1" s="1"/>
  <c r="F700" i="1"/>
  <c r="D700" i="1"/>
  <c r="C701" i="1" l="1"/>
  <c r="B701" i="1"/>
  <c r="H701" i="1" l="1"/>
  <c r="G701" i="1"/>
  <c r="I701" i="1"/>
  <c r="A702" i="1" s="1"/>
  <c r="F701" i="1"/>
  <c r="D701" i="1"/>
  <c r="C702" i="1" l="1"/>
  <c r="B702" i="1"/>
  <c r="H702" i="1" l="1"/>
  <c r="G702" i="1"/>
  <c r="I702" i="1"/>
  <c r="A703" i="1" s="1"/>
  <c r="F702" i="1"/>
  <c r="D702" i="1"/>
  <c r="C703" i="1" l="1"/>
  <c r="B703" i="1"/>
  <c r="H703" i="1" l="1"/>
  <c r="G703" i="1"/>
  <c r="I703" i="1"/>
  <c r="A704" i="1" s="1"/>
  <c r="F703" i="1"/>
  <c r="D703" i="1"/>
  <c r="C704" i="1" l="1"/>
  <c r="B704" i="1"/>
  <c r="H704" i="1" l="1"/>
  <c r="G704" i="1"/>
  <c r="I704" i="1"/>
  <c r="A705" i="1" s="1"/>
  <c r="F704" i="1"/>
  <c r="D704" i="1"/>
  <c r="C705" i="1" l="1"/>
  <c r="B705" i="1"/>
  <c r="H705" i="1" l="1"/>
  <c r="G705" i="1"/>
  <c r="I705" i="1"/>
  <c r="A706" i="1" s="1"/>
  <c r="F705" i="1"/>
  <c r="D705" i="1"/>
  <c r="C706" i="1" l="1"/>
  <c r="B706" i="1"/>
  <c r="H706" i="1" l="1"/>
  <c r="G706" i="1"/>
  <c r="I706" i="1"/>
  <c r="A707" i="1" s="1"/>
  <c r="F706" i="1"/>
  <c r="D706" i="1"/>
  <c r="C707" i="1" l="1"/>
  <c r="B707" i="1"/>
  <c r="H707" i="1" l="1"/>
  <c r="G707" i="1"/>
  <c r="I707" i="1"/>
  <c r="A708" i="1" s="1"/>
  <c r="F707" i="1"/>
  <c r="D707" i="1"/>
  <c r="C708" i="1" l="1"/>
  <c r="B708" i="1"/>
  <c r="H708" i="1" l="1"/>
  <c r="G708" i="1"/>
  <c r="I708" i="1"/>
  <c r="A709" i="1" s="1"/>
  <c r="F708" i="1"/>
  <c r="D708" i="1"/>
  <c r="C709" i="1" l="1"/>
  <c r="B709" i="1"/>
  <c r="H709" i="1" l="1"/>
  <c r="G709" i="1"/>
  <c r="I709" i="1"/>
  <c r="A710" i="1" s="1"/>
  <c r="F709" i="1"/>
  <c r="D709" i="1"/>
  <c r="C710" i="1" l="1"/>
  <c r="B710" i="1"/>
  <c r="H710" i="1" l="1"/>
  <c r="G710" i="1"/>
  <c r="I710" i="1"/>
  <c r="A711" i="1" s="1"/>
  <c r="F710" i="1"/>
  <c r="D710" i="1"/>
  <c r="C711" i="1" l="1"/>
  <c r="B711" i="1"/>
  <c r="H711" i="1" l="1"/>
  <c r="G711" i="1"/>
  <c r="I711" i="1"/>
  <c r="A712" i="1" s="1"/>
  <c r="F711" i="1"/>
  <c r="D711" i="1"/>
  <c r="C712" i="1" l="1"/>
  <c r="B712" i="1"/>
  <c r="H712" i="1" l="1"/>
  <c r="G712" i="1"/>
  <c r="I712" i="1"/>
  <c r="A713" i="1" s="1"/>
  <c r="F712" i="1"/>
  <c r="D712" i="1"/>
  <c r="C713" i="1" l="1"/>
  <c r="B713" i="1"/>
  <c r="H713" i="1" l="1"/>
  <c r="G713" i="1"/>
  <c r="I713" i="1"/>
  <c r="A714" i="1" s="1"/>
  <c r="F713" i="1"/>
  <c r="D713" i="1"/>
  <c r="C714" i="1" l="1"/>
  <c r="B714" i="1"/>
  <c r="H714" i="1" l="1"/>
  <c r="G714" i="1"/>
  <c r="I714" i="1"/>
  <c r="A715" i="1" s="1"/>
  <c r="F714" i="1"/>
  <c r="D714" i="1"/>
  <c r="C715" i="1" l="1"/>
  <c r="B715" i="1"/>
  <c r="H715" i="1" l="1"/>
  <c r="G715" i="1"/>
  <c r="I715" i="1"/>
  <c r="A716" i="1" s="1"/>
  <c r="F715" i="1"/>
  <c r="D715" i="1"/>
  <c r="C716" i="1" l="1"/>
  <c r="B716" i="1"/>
  <c r="H716" i="1" l="1"/>
  <c r="G716" i="1"/>
  <c r="I716" i="1"/>
  <c r="A717" i="1" s="1"/>
  <c r="F716" i="1"/>
  <c r="D716" i="1"/>
  <c r="C717" i="1" l="1"/>
  <c r="B717" i="1"/>
  <c r="H717" i="1" l="1"/>
  <c r="G717" i="1"/>
  <c r="I717" i="1"/>
  <c r="A718" i="1" s="1"/>
  <c r="F717" i="1"/>
  <c r="D717" i="1"/>
  <c r="C718" i="1" l="1"/>
  <c r="B718" i="1"/>
  <c r="H718" i="1" l="1"/>
  <c r="G718" i="1"/>
  <c r="I718" i="1"/>
  <c r="A719" i="1" s="1"/>
  <c r="F718" i="1"/>
  <c r="D718" i="1"/>
  <c r="C719" i="1" l="1"/>
  <c r="B719" i="1"/>
  <c r="H719" i="1" l="1"/>
  <c r="G719" i="1"/>
  <c r="I719" i="1"/>
  <c r="A720" i="1" s="1"/>
  <c r="F719" i="1"/>
  <c r="D719" i="1"/>
  <c r="C720" i="1" l="1"/>
  <c r="B720" i="1"/>
  <c r="H720" i="1" l="1"/>
  <c r="G720" i="1"/>
  <c r="I720" i="1"/>
  <c r="A721" i="1" s="1"/>
  <c r="F720" i="1"/>
  <c r="D720" i="1"/>
  <c r="C721" i="1" l="1"/>
  <c r="B721" i="1"/>
  <c r="H721" i="1" l="1"/>
  <c r="G721" i="1"/>
  <c r="I721" i="1"/>
  <c r="A722" i="1" s="1"/>
  <c r="F721" i="1"/>
  <c r="D721" i="1"/>
  <c r="C722" i="1" l="1"/>
  <c r="B722" i="1"/>
  <c r="H722" i="1" l="1"/>
  <c r="G722" i="1"/>
  <c r="I722" i="1"/>
  <c r="A723" i="1" s="1"/>
  <c r="F722" i="1"/>
  <c r="D722" i="1"/>
  <c r="C723" i="1" l="1"/>
  <c r="B723" i="1"/>
  <c r="H723" i="1" l="1"/>
  <c r="G723" i="1"/>
  <c r="I723" i="1"/>
  <c r="A724" i="1" s="1"/>
  <c r="F723" i="1"/>
  <c r="D723" i="1"/>
  <c r="C724" i="1" l="1"/>
  <c r="B724" i="1"/>
  <c r="H724" i="1" l="1"/>
  <c r="G724" i="1"/>
  <c r="I724" i="1"/>
  <c r="A725" i="1" s="1"/>
  <c r="F724" i="1"/>
  <c r="D724" i="1"/>
  <c r="C725" i="1" l="1"/>
  <c r="B725" i="1"/>
  <c r="H725" i="1" l="1"/>
  <c r="G725" i="1"/>
  <c r="I725" i="1"/>
  <c r="A726" i="1" s="1"/>
  <c r="F725" i="1"/>
  <c r="D725" i="1"/>
  <c r="C726" i="1" l="1"/>
  <c r="B726" i="1"/>
  <c r="H726" i="1" l="1"/>
  <c r="G726" i="1"/>
  <c r="I726" i="1"/>
  <c r="A727" i="1" s="1"/>
  <c r="F726" i="1"/>
  <c r="D726" i="1"/>
  <c r="C727" i="1" l="1"/>
  <c r="B727" i="1"/>
  <c r="H727" i="1" l="1"/>
  <c r="G727" i="1"/>
  <c r="I727" i="1"/>
  <c r="A728" i="1" s="1"/>
  <c r="F727" i="1"/>
  <c r="D727" i="1"/>
  <c r="C728" i="1" l="1"/>
  <c r="B728" i="1"/>
  <c r="H728" i="1" l="1"/>
  <c r="G728" i="1"/>
  <c r="I728" i="1"/>
  <c r="A729" i="1" s="1"/>
  <c r="F728" i="1"/>
  <c r="D728" i="1"/>
  <c r="C729" i="1" l="1"/>
  <c r="B729" i="1"/>
  <c r="H729" i="1" l="1"/>
  <c r="G729" i="1"/>
  <c r="I729" i="1"/>
  <c r="A730" i="1" s="1"/>
  <c r="F729" i="1"/>
  <c r="D729" i="1"/>
  <c r="C730" i="1" l="1"/>
  <c r="B730" i="1"/>
  <c r="H730" i="1" l="1"/>
  <c r="G730" i="1"/>
  <c r="I730" i="1"/>
  <c r="A731" i="1" s="1"/>
  <c r="F730" i="1"/>
  <c r="D730" i="1"/>
  <c r="C731" i="1" l="1"/>
  <c r="B731" i="1"/>
  <c r="H731" i="1" l="1"/>
  <c r="G731" i="1"/>
  <c r="I731" i="1"/>
  <c r="A732" i="1" s="1"/>
  <c r="F731" i="1"/>
  <c r="D731" i="1"/>
  <c r="C732" i="1" l="1"/>
  <c r="B732" i="1"/>
  <c r="H732" i="1" l="1"/>
  <c r="G732" i="1"/>
  <c r="I732" i="1"/>
  <c r="A733" i="1" s="1"/>
  <c r="F732" i="1"/>
  <c r="D732" i="1"/>
  <c r="C733" i="1" l="1"/>
  <c r="B733" i="1"/>
  <c r="H733" i="1" l="1"/>
  <c r="G733" i="1"/>
  <c r="I733" i="1"/>
  <c r="A734" i="1" s="1"/>
  <c r="F733" i="1"/>
  <c r="D733" i="1"/>
  <c r="C734" i="1" l="1"/>
  <c r="B734" i="1"/>
  <c r="H734" i="1" l="1"/>
  <c r="G734" i="1"/>
  <c r="I734" i="1"/>
  <c r="A735" i="1" s="1"/>
  <c r="F734" i="1"/>
  <c r="D734" i="1"/>
  <c r="C735" i="1" l="1"/>
  <c r="B735" i="1"/>
  <c r="H735" i="1" l="1"/>
  <c r="G735" i="1"/>
  <c r="I735" i="1"/>
  <c r="A736" i="1" s="1"/>
  <c r="F735" i="1"/>
  <c r="D735" i="1"/>
  <c r="C736" i="1" l="1"/>
  <c r="B736" i="1"/>
  <c r="H736" i="1" l="1"/>
  <c r="G736" i="1"/>
  <c r="I736" i="1"/>
  <c r="A737" i="1" s="1"/>
  <c r="F736" i="1"/>
  <c r="D736" i="1"/>
  <c r="C737" i="1" l="1"/>
  <c r="B737" i="1"/>
  <c r="H737" i="1" l="1"/>
  <c r="G737" i="1"/>
  <c r="D737" i="1"/>
  <c r="I737" i="1"/>
  <c r="A738" i="1" s="1"/>
  <c r="F737" i="1"/>
  <c r="C738" i="1" l="1"/>
  <c r="B738" i="1"/>
  <c r="H738" i="1" l="1"/>
  <c r="G738" i="1"/>
  <c r="D738" i="1"/>
  <c r="I738" i="1"/>
  <c r="A739" i="1" s="1"/>
  <c r="F738" i="1"/>
  <c r="C739" i="1" l="1"/>
  <c r="B739" i="1"/>
  <c r="H739" i="1" l="1"/>
  <c r="G739" i="1"/>
  <c r="D739" i="1"/>
  <c r="I739" i="1"/>
  <c r="A740" i="1" s="1"/>
  <c r="F739" i="1"/>
  <c r="C740" i="1" l="1"/>
  <c r="B740" i="1"/>
  <c r="H740" i="1" l="1"/>
  <c r="G740" i="1"/>
  <c r="D740" i="1"/>
  <c r="I740" i="1"/>
  <c r="A741" i="1" s="1"/>
  <c r="F740" i="1"/>
  <c r="C741" i="1" l="1"/>
  <c r="B741" i="1"/>
  <c r="H741" i="1" l="1"/>
  <c r="G741" i="1"/>
  <c r="D741" i="1"/>
  <c r="I741" i="1"/>
  <c r="A742" i="1" s="1"/>
  <c r="F741" i="1"/>
  <c r="C742" i="1" l="1"/>
  <c r="B742" i="1"/>
  <c r="H742" i="1" l="1"/>
  <c r="G742" i="1"/>
  <c r="D742" i="1"/>
  <c r="I742" i="1"/>
  <c r="A743" i="1" s="1"/>
  <c r="F742" i="1"/>
  <c r="C743" i="1" l="1"/>
  <c r="B743" i="1"/>
  <c r="H743" i="1" l="1"/>
  <c r="G743" i="1"/>
  <c r="D743" i="1"/>
  <c r="I743" i="1"/>
  <c r="A744" i="1" s="1"/>
  <c r="F743" i="1"/>
  <c r="C744" i="1" l="1"/>
  <c r="B744" i="1"/>
  <c r="H744" i="1" l="1"/>
  <c r="G744" i="1"/>
  <c r="D744" i="1"/>
  <c r="I744" i="1"/>
  <c r="A745" i="1" s="1"/>
  <c r="F744" i="1"/>
  <c r="C745" i="1" l="1"/>
  <c r="B745" i="1"/>
  <c r="H745" i="1" l="1"/>
  <c r="G745" i="1"/>
  <c r="D745" i="1"/>
  <c r="I745" i="1"/>
  <c r="A746" i="1" s="1"/>
  <c r="F745" i="1"/>
  <c r="C746" i="1" l="1"/>
  <c r="B746" i="1"/>
  <c r="H746" i="1" l="1"/>
  <c r="G746" i="1"/>
  <c r="D746" i="1"/>
  <c r="I746" i="1"/>
  <c r="A747" i="1" s="1"/>
  <c r="F746" i="1"/>
  <c r="C747" i="1" l="1"/>
  <c r="B747" i="1"/>
  <c r="H747" i="1" l="1"/>
  <c r="G747" i="1"/>
  <c r="D747" i="1"/>
  <c r="I747" i="1"/>
  <c r="A748" i="1" s="1"/>
  <c r="F747" i="1"/>
  <c r="C748" i="1" l="1"/>
  <c r="B748" i="1"/>
  <c r="H748" i="1" l="1"/>
  <c r="G748" i="1"/>
  <c r="D748" i="1"/>
  <c r="I748" i="1"/>
  <c r="A749" i="1" s="1"/>
  <c r="F748" i="1"/>
  <c r="C749" i="1" l="1"/>
  <c r="B749" i="1"/>
  <c r="H749" i="1" l="1"/>
  <c r="G749" i="1"/>
  <c r="D749" i="1"/>
  <c r="I749" i="1"/>
  <c r="A750" i="1" s="1"/>
  <c r="F749" i="1"/>
  <c r="C750" i="1" l="1"/>
  <c r="B750" i="1"/>
  <c r="H750" i="1" l="1"/>
  <c r="G750" i="1"/>
  <c r="D750" i="1"/>
  <c r="I750" i="1"/>
  <c r="A751" i="1" s="1"/>
  <c r="F750" i="1"/>
  <c r="C751" i="1" l="1"/>
  <c r="B751" i="1"/>
  <c r="H751" i="1" l="1"/>
  <c r="G751" i="1"/>
  <c r="D751" i="1"/>
  <c r="I751" i="1"/>
  <c r="A752" i="1" s="1"/>
  <c r="F751" i="1"/>
  <c r="C752" i="1" l="1"/>
  <c r="B752" i="1"/>
  <c r="H752" i="1" l="1"/>
  <c r="G752" i="1"/>
  <c r="D752" i="1"/>
  <c r="I752" i="1"/>
  <c r="A753" i="1" s="1"/>
  <c r="F752" i="1"/>
  <c r="C753" i="1" l="1"/>
  <c r="B753" i="1"/>
  <c r="H753" i="1" l="1"/>
  <c r="G753" i="1"/>
  <c r="D753" i="1"/>
  <c r="I753" i="1"/>
  <c r="A754" i="1" s="1"/>
  <c r="F753" i="1"/>
  <c r="C754" i="1" l="1"/>
  <c r="B754" i="1"/>
  <c r="H754" i="1" l="1"/>
  <c r="G754" i="1"/>
  <c r="D754" i="1"/>
  <c r="I754" i="1"/>
  <c r="A755" i="1" s="1"/>
  <c r="F754" i="1"/>
  <c r="C755" i="1" l="1"/>
  <c r="B755" i="1"/>
  <c r="H755" i="1" l="1"/>
  <c r="G755" i="1"/>
  <c r="D755" i="1"/>
  <c r="I755" i="1"/>
  <c r="A756" i="1" s="1"/>
  <c r="F755" i="1"/>
  <c r="C756" i="1" l="1"/>
  <c r="B756" i="1"/>
  <c r="H756" i="1" l="1"/>
  <c r="G756" i="1"/>
  <c r="D756" i="1"/>
  <c r="I756" i="1"/>
  <c r="A757" i="1" s="1"/>
  <c r="F756" i="1"/>
  <c r="C757" i="1" l="1"/>
  <c r="B757" i="1"/>
  <c r="H757" i="1" l="1"/>
  <c r="G757" i="1"/>
  <c r="D757" i="1"/>
  <c r="I757" i="1"/>
  <c r="A758" i="1" s="1"/>
  <c r="F757" i="1"/>
  <c r="C758" i="1" l="1"/>
  <c r="B758" i="1"/>
  <c r="H758" i="1" l="1"/>
  <c r="G758" i="1"/>
  <c r="D758" i="1"/>
  <c r="I758" i="1"/>
  <c r="A759" i="1" s="1"/>
  <c r="F758" i="1"/>
  <c r="C759" i="1" l="1"/>
  <c r="B759" i="1"/>
  <c r="H759" i="1" l="1"/>
  <c r="G759" i="1"/>
  <c r="D759" i="1"/>
  <c r="I759" i="1"/>
  <c r="A760" i="1" s="1"/>
  <c r="F759" i="1"/>
  <c r="C760" i="1" l="1"/>
  <c r="B760" i="1"/>
  <c r="H760" i="1" l="1"/>
  <c r="G760" i="1"/>
  <c r="D760" i="1"/>
  <c r="I760" i="1"/>
  <c r="A761" i="1" s="1"/>
  <c r="F760" i="1"/>
  <c r="C761" i="1" l="1"/>
  <c r="B761" i="1"/>
  <c r="H761" i="1" l="1"/>
  <c r="G761" i="1"/>
  <c r="D761" i="1"/>
  <c r="I761" i="1"/>
  <c r="A762" i="1" s="1"/>
  <c r="F761" i="1"/>
  <c r="C762" i="1" l="1"/>
  <c r="B762" i="1"/>
  <c r="H762" i="1" l="1"/>
  <c r="G762" i="1"/>
  <c r="D762" i="1"/>
  <c r="I762" i="1"/>
  <c r="A763" i="1" s="1"/>
  <c r="F762" i="1"/>
  <c r="C763" i="1" l="1"/>
  <c r="B763" i="1"/>
  <c r="H763" i="1" l="1"/>
  <c r="G763" i="1"/>
  <c r="D763" i="1"/>
  <c r="I763" i="1"/>
  <c r="A764" i="1" s="1"/>
  <c r="F763" i="1"/>
  <c r="C764" i="1" l="1"/>
  <c r="B764" i="1"/>
  <c r="H764" i="1" l="1"/>
  <c r="G764" i="1"/>
  <c r="D764" i="1"/>
  <c r="I764" i="1"/>
  <c r="A765" i="1" s="1"/>
  <c r="F764" i="1"/>
  <c r="C765" i="1" l="1"/>
  <c r="B765" i="1"/>
  <c r="H765" i="1" l="1"/>
  <c r="G765" i="1"/>
  <c r="D765" i="1"/>
  <c r="I765" i="1"/>
  <c r="A766" i="1" s="1"/>
  <c r="F765" i="1"/>
  <c r="C766" i="1" l="1"/>
  <c r="B766" i="1"/>
  <c r="H766" i="1" l="1"/>
  <c r="G766" i="1"/>
  <c r="D766" i="1"/>
  <c r="I766" i="1"/>
  <c r="A767" i="1" s="1"/>
  <c r="F766" i="1"/>
  <c r="C767" i="1" l="1"/>
  <c r="B767" i="1"/>
  <c r="H767" i="1" l="1"/>
  <c r="G767" i="1"/>
  <c r="D767" i="1"/>
  <c r="I767" i="1"/>
  <c r="A768" i="1" s="1"/>
  <c r="F767" i="1"/>
  <c r="C768" i="1" l="1"/>
  <c r="B768" i="1"/>
  <c r="H768" i="1" l="1"/>
  <c r="G768" i="1"/>
  <c r="D768" i="1"/>
  <c r="I768" i="1"/>
  <c r="A769" i="1" s="1"/>
  <c r="F768" i="1"/>
  <c r="C769" i="1" l="1"/>
  <c r="B769" i="1"/>
  <c r="H769" i="1" l="1"/>
  <c r="G769" i="1"/>
  <c r="D769" i="1"/>
  <c r="I769" i="1"/>
  <c r="A770" i="1" s="1"/>
  <c r="F769" i="1"/>
  <c r="C770" i="1" l="1"/>
  <c r="B770" i="1"/>
  <c r="H770" i="1" l="1"/>
  <c r="G770" i="1"/>
  <c r="D770" i="1"/>
  <c r="I770" i="1"/>
  <c r="A771" i="1" s="1"/>
  <c r="F770" i="1"/>
  <c r="C771" i="1" l="1"/>
  <c r="B771" i="1"/>
  <c r="I771" i="1" l="1"/>
  <c r="A772" i="1" s="1"/>
  <c r="H771" i="1"/>
  <c r="G771" i="1"/>
  <c r="D771" i="1"/>
  <c r="F771" i="1"/>
  <c r="C772" i="1" l="1"/>
  <c r="B772" i="1"/>
  <c r="I772" i="1" l="1"/>
  <c r="A773" i="1" s="1"/>
  <c r="D772" i="1"/>
  <c r="F772" i="1"/>
  <c r="G772" i="1"/>
  <c r="H772" i="1"/>
  <c r="B773" i="1" l="1"/>
  <c r="C773" i="1"/>
  <c r="I773" i="1" l="1"/>
  <c r="A774" i="1" s="1"/>
  <c r="D773" i="1"/>
  <c r="H773" i="1"/>
  <c r="G773" i="1"/>
  <c r="F773" i="1"/>
  <c r="C774" i="1" l="1"/>
  <c r="B774" i="1"/>
  <c r="I774" i="1" l="1"/>
  <c r="A775" i="1" s="1"/>
  <c r="D774" i="1"/>
  <c r="F774" i="1"/>
  <c r="H774" i="1"/>
  <c r="G774" i="1"/>
  <c r="B775" i="1" l="1"/>
  <c r="C775" i="1"/>
  <c r="I775" i="1" l="1"/>
  <c r="A776" i="1" s="1"/>
  <c r="D775" i="1"/>
  <c r="H775" i="1"/>
  <c r="G775" i="1"/>
  <c r="F775" i="1"/>
  <c r="C776" i="1" l="1"/>
  <c r="B776" i="1"/>
  <c r="I776" i="1" l="1"/>
  <c r="A777" i="1" s="1"/>
  <c r="D776" i="1"/>
  <c r="F776" i="1"/>
  <c r="G776" i="1"/>
  <c r="H776" i="1"/>
  <c r="B777" i="1" l="1"/>
  <c r="C777" i="1"/>
  <c r="I777" i="1" l="1"/>
  <c r="A778" i="1" s="1"/>
  <c r="D777" i="1"/>
  <c r="H777" i="1"/>
  <c r="G777" i="1"/>
  <c r="F777" i="1"/>
  <c r="C778" i="1" l="1"/>
  <c r="B778" i="1"/>
  <c r="I778" i="1" l="1"/>
  <c r="A779" i="1" s="1"/>
  <c r="D778" i="1"/>
  <c r="F778" i="1"/>
  <c r="H778" i="1"/>
  <c r="G778" i="1"/>
  <c r="B779" i="1" l="1"/>
  <c r="C779" i="1"/>
  <c r="F779" i="1" l="1"/>
  <c r="I779" i="1"/>
  <c r="A780" i="1" s="1"/>
  <c r="D779" i="1"/>
  <c r="H779" i="1"/>
  <c r="G779" i="1"/>
  <c r="B780" i="1" l="1"/>
  <c r="C780" i="1"/>
  <c r="F780" i="1" l="1"/>
  <c r="I780" i="1"/>
  <c r="A781" i="1" s="1"/>
  <c r="D780" i="1"/>
  <c r="H780" i="1"/>
  <c r="G780" i="1"/>
  <c r="B781" i="1" l="1"/>
  <c r="C781" i="1"/>
  <c r="F781" i="1" l="1"/>
  <c r="I781" i="1"/>
  <c r="A782" i="1" s="1"/>
  <c r="D781" i="1"/>
  <c r="H781" i="1"/>
  <c r="G781" i="1"/>
  <c r="B782" i="1" l="1"/>
  <c r="C782" i="1"/>
  <c r="F782" i="1" l="1"/>
  <c r="I782" i="1"/>
  <c r="A783" i="1" s="1"/>
  <c r="D782" i="1"/>
  <c r="H782" i="1"/>
  <c r="G782" i="1"/>
  <c r="B783" i="1" l="1"/>
  <c r="C783" i="1"/>
  <c r="F783" i="1" l="1"/>
  <c r="I783" i="1"/>
  <c r="A784" i="1" s="1"/>
  <c r="D783" i="1"/>
  <c r="H783" i="1"/>
  <c r="G783" i="1"/>
  <c r="B784" i="1" l="1"/>
  <c r="C784" i="1"/>
  <c r="F784" i="1" l="1"/>
  <c r="I784" i="1"/>
  <c r="A785" i="1" s="1"/>
  <c r="D784" i="1"/>
  <c r="H784" i="1"/>
  <c r="G784" i="1"/>
  <c r="B785" i="1" l="1"/>
  <c r="C785" i="1"/>
  <c r="F785" i="1" l="1"/>
  <c r="I785" i="1"/>
  <c r="A786" i="1" s="1"/>
  <c r="D785" i="1"/>
  <c r="H785" i="1"/>
  <c r="G785" i="1"/>
  <c r="B786" i="1" l="1"/>
  <c r="C786" i="1"/>
  <c r="F786" i="1" l="1"/>
  <c r="I786" i="1"/>
  <c r="A787" i="1" s="1"/>
  <c r="D786" i="1"/>
  <c r="H786" i="1"/>
  <c r="G786" i="1"/>
  <c r="B787" i="1" l="1"/>
  <c r="C787" i="1"/>
  <c r="F787" i="1" l="1"/>
  <c r="I787" i="1"/>
  <c r="A788" i="1" s="1"/>
  <c r="D787" i="1"/>
  <c r="H787" i="1"/>
  <c r="G787" i="1"/>
  <c r="B788" i="1" l="1"/>
  <c r="C788" i="1"/>
  <c r="F788" i="1" l="1"/>
  <c r="I788" i="1"/>
  <c r="A789" i="1" s="1"/>
  <c r="D788" i="1"/>
  <c r="H788" i="1"/>
  <c r="G788" i="1"/>
  <c r="B789" i="1" l="1"/>
  <c r="C789" i="1"/>
  <c r="F789" i="1" l="1"/>
  <c r="I789" i="1"/>
  <c r="A790" i="1" s="1"/>
  <c r="D789" i="1"/>
  <c r="H789" i="1"/>
  <c r="G789" i="1"/>
  <c r="B790" i="1" l="1"/>
  <c r="C790" i="1"/>
  <c r="F790" i="1" l="1"/>
  <c r="I790" i="1"/>
  <c r="A791" i="1" s="1"/>
  <c r="D790" i="1"/>
  <c r="H790" i="1"/>
  <c r="G790" i="1"/>
  <c r="B791" i="1" l="1"/>
  <c r="C791" i="1"/>
  <c r="F791" i="1" l="1"/>
  <c r="I791" i="1"/>
  <c r="A792" i="1" s="1"/>
  <c r="D791" i="1"/>
  <c r="H791" i="1"/>
  <c r="G791" i="1"/>
  <c r="B792" i="1" l="1"/>
  <c r="C792" i="1"/>
  <c r="F792" i="1" l="1"/>
  <c r="I792" i="1"/>
  <c r="A793" i="1" s="1"/>
  <c r="D792" i="1"/>
  <c r="H792" i="1"/>
  <c r="G792" i="1"/>
  <c r="B793" i="1" l="1"/>
  <c r="C793" i="1"/>
  <c r="F793" i="1" l="1"/>
  <c r="I793" i="1"/>
  <c r="A794" i="1" s="1"/>
  <c r="D793" i="1"/>
  <c r="H793" i="1"/>
  <c r="G793" i="1"/>
  <c r="B794" i="1" l="1"/>
  <c r="C794" i="1"/>
  <c r="F794" i="1" l="1"/>
  <c r="I794" i="1"/>
  <c r="A795" i="1" s="1"/>
  <c r="D794" i="1"/>
  <c r="H794" i="1"/>
  <c r="G794" i="1"/>
  <c r="B795" i="1" l="1"/>
  <c r="C795" i="1"/>
  <c r="F795" i="1" l="1"/>
  <c r="I795" i="1"/>
  <c r="A796" i="1" s="1"/>
  <c r="D795" i="1"/>
  <c r="H795" i="1"/>
  <c r="G795" i="1"/>
  <c r="B796" i="1" l="1"/>
  <c r="C796" i="1"/>
  <c r="F796" i="1" l="1"/>
  <c r="I796" i="1"/>
  <c r="A797" i="1" s="1"/>
  <c r="D796" i="1"/>
  <c r="H796" i="1"/>
  <c r="G796" i="1"/>
  <c r="B797" i="1" l="1"/>
  <c r="C797" i="1"/>
  <c r="F797" i="1" l="1"/>
  <c r="I797" i="1"/>
  <c r="A798" i="1" s="1"/>
  <c r="D797" i="1"/>
  <c r="H797" i="1"/>
  <c r="G797" i="1"/>
  <c r="B798" i="1" l="1"/>
  <c r="C798" i="1"/>
  <c r="F798" i="1" l="1"/>
  <c r="I798" i="1"/>
  <c r="A799" i="1" s="1"/>
  <c r="D798" i="1"/>
  <c r="H798" i="1"/>
  <c r="G798" i="1"/>
  <c r="B799" i="1" l="1"/>
  <c r="C799" i="1"/>
  <c r="F799" i="1" l="1"/>
  <c r="I799" i="1"/>
  <c r="A800" i="1" s="1"/>
  <c r="D799" i="1"/>
  <c r="H799" i="1"/>
  <c r="G799" i="1"/>
  <c r="B800" i="1" l="1"/>
  <c r="C800" i="1"/>
  <c r="F800" i="1" l="1"/>
  <c r="I800" i="1"/>
  <c r="A801" i="1" s="1"/>
  <c r="D800" i="1"/>
  <c r="H800" i="1"/>
  <c r="G800" i="1"/>
  <c r="B801" i="1" l="1"/>
  <c r="C801" i="1"/>
  <c r="F801" i="1" l="1"/>
  <c r="I801" i="1"/>
  <c r="A802" i="1" s="1"/>
  <c r="D801" i="1"/>
  <c r="H801" i="1"/>
  <c r="G801" i="1"/>
  <c r="B802" i="1" l="1"/>
  <c r="C802" i="1"/>
  <c r="F802" i="1" l="1"/>
  <c r="I802" i="1"/>
  <c r="A803" i="1" s="1"/>
  <c r="D802" i="1"/>
  <c r="H802" i="1"/>
  <c r="G802" i="1"/>
  <c r="B803" i="1" l="1"/>
  <c r="C803" i="1"/>
  <c r="F803" i="1" l="1"/>
  <c r="I803" i="1"/>
  <c r="A804" i="1" s="1"/>
  <c r="D803" i="1"/>
  <c r="H803" i="1"/>
  <c r="G803" i="1"/>
  <c r="B804" i="1" l="1"/>
  <c r="C804" i="1"/>
  <c r="F804" i="1" l="1"/>
  <c r="I804" i="1"/>
  <c r="A805" i="1" s="1"/>
  <c r="D804" i="1"/>
  <c r="H804" i="1"/>
  <c r="G804" i="1"/>
  <c r="B805" i="1" l="1"/>
  <c r="C805" i="1"/>
  <c r="F805" i="1" l="1"/>
  <c r="I805" i="1"/>
  <c r="A806" i="1" s="1"/>
  <c r="D805" i="1"/>
  <c r="H805" i="1"/>
  <c r="G805" i="1"/>
  <c r="B806" i="1" l="1"/>
  <c r="C806" i="1"/>
  <c r="F806" i="1" l="1"/>
  <c r="I806" i="1"/>
  <c r="A807" i="1" s="1"/>
  <c r="D806" i="1"/>
  <c r="H806" i="1"/>
  <c r="G806" i="1"/>
  <c r="B807" i="1" l="1"/>
  <c r="C807" i="1"/>
  <c r="F807" i="1" l="1"/>
  <c r="I807" i="1"/>
  <c r="A808" i="1" s="1"/>
  <c r="D807" i="1"/>
  <c r="H807" i="1"/>
  <c r="G807" i="1"/>
  <c r="B808" i="1" l="1"/>
  <c r="C808" i="1"/>
  <c r="F808" i="1" l="1"/>
  <c r="I808" i="1"/>
  <c r="A809" i="1" s="1"/>
  <c r="D808" i="1"/>
  <c r="H808" i="1"/>
  <c r="G808" i="1"/>
  <c r="B809" i="1" l="1"/>
  <c r="C809" i="1"/>
  <c r="F809" i="1" l="1"/>
  <c r="I809" i="1"/>
  <c r="A810" i="1" s="1"/>
  <c r="D809" i="1"/>
  <c r="H809" i="1"/>
  <c r="G809" i="1"/>
  <c r="B810" i="1" l="1"/>
  <c r="C810" i="1"/>
  <c r="F810" i="1" l="1"/>
  <c r="I810" i="1"/>
  <c r="A811" i="1" s="1"/>
  <c r="D810" i="1"/>
  <c r="H810" i="1"/>
  <c r="G810" i="1"/>
  <c r="B811" i="1" l="1"/>
  <c r="C811" i="1"/>
  <c r="F811" i="1" l="1"/>
  <c r="I811" i="1"/>
  <c r="A812" i="1" s="1"/>
  <c r="D811" i="1"/>
  <c r="H811" i="1"/>
  <c r="G811" i="1"/>
  <c r="B812" i="1" l="1"/>
  <c r="C812" i="1"/>
  <c r="F812" i="1" l="1"/>
  <c r="I812" i="1"/>
  <c r="A813" i="1" s="1"/>
  <c r="D812" i="1"/>
  <c r="H812" i="1"/>
  <c r="G812" i="1"/>
  <c r="B813" i="1" l="1"/>
  <c r="C813" i="1"/>
  <c r="F813" i="1" l="1"/>
  <c r="I813" i="1"/>
  <c r="A814" i="1" s="1"/>
  <c r="D813" i="1"/>
  <c r="H813" i="1"/>
  <c r="G813" i="1"/>
  <c r="B814" i="1" l="1"/>
  <c r="C814" i="1"/>
  <c r="F814" i="1" l="1"/>
  <c r="I814" i="1"/>
  <c r="A815" i="1" s="1"/>
  <c r="D814" i="1"/>
  <c r="H814" i="1"/>
  <c r="G814" i="1"/>
  <c r="B815" i="1" l="1"/>
  <c r="C815" i="1"/>
  <c r="F815" i="1" l="1"/>
  <c r="I815" i="1"/>
  <c r="A816" i="1" s="1"/>
  <c r="D815" i="1"/>
  <c r="H815" i="1"/>
  <c r="G815" i="1"/>
  <c r="B816" i="1" l="1"/>
  <c r="C816" i="1"/>
  <c r="F816" i="1" l="1"/>
  <c r="I816" i="1"/>
  <c r="A817" i="1" s="1"/>
  <c r="D816" i="1"/>
  <c r="H816" i="1"/>
  <c r="G816" i="1"/>
  <c r="B817" i="1" l="1"/>
  <c r="C817" i="1"/>
  <c r="F817" i="1" l="1"/>
  <c r="I817" i="1"/>
  <c r="A818" i="1" s="1"/>
  <c r="D817" i="1"/>
  <c r="H817" i="1"/>
  <c r="G817" i="1"/>
  <c r="B818" i="1" l="1"/>
  <c r="C818" i="1"/>
  <c r="F818" i="1" l="1"/>
  <c r="I818" i="1"/>
  <c r="A819" i="1" s="1"/>
  <c r="D818" i="1"/>
  <c r="H818" i="1"/>
  <c r="G818" i="1"/>
  <c r="B819" i="1" l="1"/>
  <c r="C819" i="1"/>
  <c r="F819" i="1" l="1"/>
  <c r="I819" i="1"/>
  <c r="A820" i="1" s="1"/>
  <c r="D819" i="1"/>
  <c r="H819" i="1"/>
  <c r="G819" i="1"/>
  <c r="B820" i="1" l="1"/>
  <c r="C820" i="1"/>
  <c r="F820" i="1" l="1"/>
  <c r="I820" i="1"/>
  <c r="A821" i="1" s="1"/>
  <c r="D820" i="1"/>
  <c r="H820" i="1"/>
  <c r="G820" i="1"/>
  <c r="B821" i="1" l="1"/>
  <c r="C821" i="1"/>
  <c r="F821" i="1" l="1"/>
  <c r="I821" i="1"/>
  <c r="A822" i="1" s="1"/>
  <c r="D821" i="1"/>
  <c r="H821" i="1"/>
  <c r="G821" i="1"/>
  <c r="B822" i="1" l="1"/>
  <c r="C822" i="1"/>
  <c r="F822" i="1" l="1"/>
  <c r="I822" i="1"/>
  <c r="A823" i="1" s="1"/>
  <c r="D822" i="1"/>
  <c r="H822" i="1"/>
  <c r="G822" i="1"/>
  <c r="B823" i="1" l="1"/>
  <c r="C823" i="1"/>
  <c r="F823" i="1" l="1"/>
  <c r="I823" i="1"/>
  <c r="A824" i="1" s="1"/>
  <c r="D823" i="1"/>
  <c r="H823" i="1"/>
  <c r="G823" i="1"/>
  <c r="B824" i="1" l="1"/>
  <c r="C824" i="1"/>
  <c r="F824" i="1" l="1"/>
  <c r="I824" i="1"/>
  <c r="A825" i="1" s="1"/>
  <c r="D824" i="1"/>
  <c r="H824" i="1"/>
  <c r="G824" i="1"/>
  <c r="B825" i="1" l="1"/>
  <c r="C825" i="1"/>
  <c r="F825" i="1" l="1"/>
  <c r="I825" i="1"/>
  <c r="A826" i="1" s="1"/>
  <c r="D825" i="1"/>
  <c r="H825" i="1"/>
  <c r="G825" i="1"/>
  <c r="B826" i="1" l="1"/>
  <c r="C826" i="1"/>
  <c r="F826" i="1" l="1"/>
  <c r="I826" i="1"/>
  <c r="A827" i="1" s="1"/>
  <c r="D826" i="1"/>
  <c r="H826" i="1"/>
  <c r="G826" i="1"/>
  <c r="B827" i="1" l="1"/>
  <c r="C827" i="1"/>
  <c r="F827" i="1" l="1"/>
  <c r="I827" i="1"/>
  <c r="A828" i="1" s="1"/>
  <c r="D827" i="1"/>
  <c r="H827" i="1"/>
  <c r="G827" i="1"/>
  <c r="B828" i="1" l="1"/>
  <c r="C828" i="1"/>
  <c r="F828" i="1" l="1"/>
  <c r="I828" i="1"/>
  <c r="A829" i="1" s="1"/>
  <c r="D828" i="1"/>
  <c r="H828" i="1"/>
  <c r="G828" i="1"/>
  <c r="B829" i="1" l="1"/>
  <c r="C829" i="1"/>
  <c r="F829" i="1" l="1"/>
  <c r="I829" i="1"/>
  <c r="A830" i="1" s="1"/>
  <c r="D829" i="1"/>
  <c r="H829" i="1"/>
  <c r="G829" i="1"/>
  <c r="B830" i="1" l="1"/>
  <c r="C830" i="1"/>
  <c r="F830" i="1" l="1"/>
  <c r="I830" i="1"/>
  <c r="A831" i="1" s="1"/>
  <c r="D830" i="1"/>
  <c r="H830" i="1"/>
  <c r="G830" i="1"/>
  <c r="B831" i="1" l="1"/>
  <c r="C831" i="1"/>
  <c r="F831" i="1" l="1"/>
  <c r="I831" i="1"/>
  <c r="A832" i="1" s="1"/>
  <c r="D831" i="1"/>
  <c r="H831" i="1"/>
  <c r="G831" i="1"/>
  <c r="B832" i="1" l="1"/>
  <c r="C832" i="1"/>
  <c r="F832" i="1" l="1"/>
  <c r="I832" i="1"/>
  <c r="A833" i="1" s="1"/>
  <c r="D832" i="1"/>
  <c r="H832" i="1"/>
  <c r="G832" i="1"/>
  <c r="B833" i="1" l="1"/>
  <c r="C833" i="1"/>
  <c r="F833" i="1" l="1"/>
  <c r="I833" i="1"/>
  <c r="A834" i="1" s="1"/>
  <c r="D833" i="1"/>
  <c r="H833" i="1"/>
  <c r="G833" i="1"/>
  <c r="B834" i="1" l="1"/>
  <c r="C834" i="1"/>
  <c r="F834" i="1" l="1"/>
  <c r="I834" i="1"/>
  <c r="A835" i="1" s="1"/>
  <c r="D834" i="1"/>
  <c r="H834" i="1"/>
  <c r="G834" i="1"/>
  <c r="B835" i="1" l="1"/>
  <c r="C835" i="1"/>
  <c r="F835" i="1" l="1"/>
  <c r="I835" i="1"/>
  <c r="A836" i="1" s="1"/>
  <c r="D835" i="1"/>
  <c r="H835" i="1"/>
  <c r="G835" i="1"/>
  <c r="B836" i="1" l="1"/>
  <c r="C836" i="1"/>
  <c r="F836" i="1" l="1"/>
  <c r="I836" i="1"/>
  <c r="A837" i="1" s="1"/>
  <c r="D836" i="1"/>
  <c r="H836" i="1"/>
  <c r="G836" i="1"/>
  <c r="B837" i="1" l="1"/>
  <c r="C837" i="1"/>
  <c r="F837" i="1" l="1"/>
  <c r="I837" i="1"/>
  <c r="A838" i="1" s="1"/>
  <c r="D837" i="1"/>
  <c r="H837" i="1"/>
  <c r="G837" i="1"/>
  <c r="B838" i="1" l="1"/>
  <c r="C838" i="1"/>
  <c r="F838" i="1" l="1"/>
  <c r="I838" i="1"/>
  <c r="A839" i="1" s="1"/>
  <c r="D838" i="1"/>
  <c r="H838" i="1"/>
  <c r="G838" i="1"/>
  <c r="B839" i="1" l="1"/>
  <c r="C839" i="1"/>
  <c r="F839" i="1" l="1"/>
  <c r="I839" i="1"/>
  <c r="A840" i="1" s="1"/>
  <c r="D839" i="1"/>
  <c r="H839" i="1"/>
  <c r="G839" i="1"/>
  <c r="B840" i="1" l="1"/>
  <c r="C840" i="1"/>
  <c r="F840" i="1" l="1"/>
  <c r="I840" i="1"/>
  <c r="A841" i="1" s="1"/>
  <c r="D840" i="1"/>
  <c r="H840" i="1"/>
  <c r="G840" i="1"/>
  <c r="B841" i="1" l="1"/>
  <c r="C841" i="1"/>
  <c r="F841" i="1" l="1"/>
  <c r="I841" i="1"/>
  <c r="A842" i="1" s="1"/>
  <c r="D841" i="1"/>
  <c r="H841" i="1"/>
  <c r="G841" i="1"/>
  <c r="B842" i="1" l="1"/>
  <c r="C842" i="1"/>
  <c r="F842" i="1" l="1"/>
  <c r="I842" i="1"/>
  <c r="A843" i="1" s="1"/>
  <c r="D842" i="1"/>
  <c r="H842" i="1"/>
  <c r="G842" i="1"/>
  <c r="B843" i="1" l="1"/>
  <c r="C843" i="1"/>
  <c r="F843" i="1" l="1"/>
  <c r="I843" i="1"/>
  <c r="A844" i="1" s="1"/>
  <c r="D843" i="1"/>
  <c r="H843" i="1"/>
  <c r="G843" i="1"/>
  <c r="B844" i="1" l="1"/>
  <c r="C844" i="1"/>
  <c r="F844" i="1" l="1"/>
  <c r="I844" i="1"/>
  <c r="A845" i="1" s="1"/>
  <c r="D844" i="1"/>
  <c r="H844" i="1"/>
  <c r="G844" i="1"/>
  <c r="B845" i="1" l="1"/>
  <c r="C845" i="1"/>
  <c r="F845" i="1" l="1"/>
  <c r="I845" i="1"/>
  <c r="A846" i="1" s="1"/>
  <c r="D845" i="1"/>
  <c r="H845" i="1"/>
  <c r="G845" i="1"/>
  <c r="B846" i="1" l="1"/>
  <c r="C846" i="1"/>
  <c r="F846" i="1" l="1"/>
  <c r="I846" i="1"/>
  <c r="A847" i="1" s="1"/>
  <c r="D846" i="1"/>
  <c r="H846" i="1"/>
  <c r="G846" i="1"/>
  <c r="B847" i="1" l="1"/>
  <c r="C847" i="1"/>
  <c r="F847" i="1" l="1"/>
  <c r="I847" i="1"/>
  <c r="A848" i="1" s="1"/>
  <c r="D847" i="1"/>
  <c r="H847" i="1"/>
  <c r="G847" i="1"/>
  <c r="B848" i="1" l="1"/>
  <c r="C848" i="1"/>
  <c r="F848" i="1" l="1"/>
  <c r="I848" i="1"/>
  <c r="A849" i="1" s="1"/>
  <c r="D848" i="1"/>
  <c r="H848" i="1"/>
  <c r="G848" i="1"/>
  <c r="B849" i="1" l="1"/>
  <c r="C849" i="1"/>
  <c r="F849" i="1" l="1"/>
  <c r="I849" i="1"/>
  <c r="A850" i="1" s="1"/>
  <c r="D849" i="1"/>
  <c r="H849" i="1"/>
  <c r="G849" i="1"/>
  <c r="B850" i="1" l="1"/>
  <c r="C850" i="1"/>
  <c r="F850" i="1" l="1"/>
  <c r="I850" i="1"/>
  <c r="A851" i="1" s="1"/>
  <c r="D850" i="1"/>
  <c r="H850" i="1"/>
  <c r="G850" i="1"/>
  <c r="B851" i="1" l="1"/>
  <c r="C851" i="1"/>
  <c r="F851" i="1" l="1"/>
  <c r="I851" i="1"/>
  <c r="A852" i="1" s="1"/>
  <c r="D851" i="1"/>
  <c r="H851" i="1"/>
  <c r="G851" i="1"/>
  <c r="B852" i="1" l="1"/>
  <c r="C852" i="1"/>
  <c r="F852" i="1" l="1"/>
  <c r="I852" i="1"/>
  <c r="A853" i="1" s="1"/>
  <c r="D852" i="1"/>
  <c r="H852" i="1"/>
  <c r="G852" i="1"/>
  <c r="B853" i="1" l="1"/>
  <c r="C853" i="1"/>
  <c r="F853" i="1" l="1"/>
  <c r="I853" i="1"/>
  <c r="A854" i="1" s="1"/>
  <c r="D853" i="1"/>
  <c r="H853" i="1"/>
  <c r="G853" i="1"/>
  <c r="B854" i="1" l="1"/>
  <c r="C854" i="1"/>
  <c r="F854" i="1" l="1"/>
  <c r="I854" i="1"/>
  <c r="A855" i="1" s="1"/>
  <c r="D854" i="1"/>
  <c r="H854" i="1"/>
  <c r="G854" i="1"/>
  <c r="B855" i="1" l="1"/>
  <c r="C855" i="1"/>
  <c r="F855" i="1" l="1"/>
  <c r="I855" i="1"/>
  <c r="A856" i="1" s="1"/>
  <c r="D855" i="1"/>
  <c r="H855" i="1"/>
  <c r="G855" i="1"/>
  <c r="B856" i="1" l="1"/>
  <c r="C856" i="1"/>
  <c r="F856" i="1" l="1"/>
  <c r="I856" i="1"/>
  <c r="A857" i="1" s="1"/>
  <c r="D856" i="1"/>
  <c r="H856" i="1"/>
  <c r="G856" i="1"/>
  <c r="B857" i="1" l="1"/>
  <c r="C857" i="1"/>
  <c r="F857" i="1" l="1"/>
  <c r="I857" i="1"/>
  <c r="A858" i="1" s="1"/>
  <c r="D857" i="1"/>
  <c r="H857" i="1"/>
  <c r="G857" i="1"/>
  <c r="B858" i="1" l="1"/>
  <c r="C858" i="1"/>
  <c r="F858" i="1" l="1"/>
  <c r="I858" i="1"/>
  <c r="A859" i="1" s="1"/>
  <c r="D858" i="1"/>
  <c r="H858" i="1"/>
  <c r="G858" i="1"/>
  <c r="B859" i="1" l="1"/>
  <c r="C859" i="1"/>
  <c r="F859" i="1" l="1"/>
  <c r="I859" i="1"/>
  <c r="A860" i="1" s="1"/>
  <c r="D859" i="1"/>
  <c r="H859" i="1"/>
  <c r="G859" i="1"/>
  <c r="B860" i="1" l="1"/>
  <c r="C860" i="1"/>
  <c r="F860" i="1" l="1"/>
  <c r="I860" i="1"/>
  <c r="A861" i="1" s="1"/>
  <c r="D860" i="1"/>
  <c r="H860" i="1"/>
  <c r="G860" i="1"/>
  <c r="B861" i="1" l="1"/>
  <c r="C861" i="1"/>
  <c r="F861" i="1" l="1"/>
  <c r="I861" i="1"/>
  <c r="A862" i="1" s="1"/>
  <c r="D861" i="1"/>
  <c r="H861" i="1"/>
  <c r="G861" i="1"/>
  <c r="B862" i="1" l="1"/>
  <c r="C862" i="1"/>
  <c r="F862" i="1" l="1"/>
  <c r="I862" i="1"/>
  <c r="A863" i="1" s="1"/>
  <c r="D862" i="1"/>
  <c r="H862" i="1"/>
  <c r="G862" i="1"/>
  <c r="B863" i="1" l="1"/>
  <c r="C863" i="1"/>
  <c r="F863" i="1" l="1"/>
  <c r="I863" i="1"/>
  <c r="A864" i="1" s="1"/>
  <c r="D863" i="1"/>
  <c r="H863" i="1"/>
  <c r="G863" i="1"/>
  <c r="B864" i="1" l="1"/>
  <c r="C864" i="1"/>
  <c r="F864" i="1" l="1"/>
  <c r="I864" i="1"/>
  <c r="A865" i="1" s="1"/>
  <c r="D864" i="1"/>
  <c r="H864" i="1"/>
  <c r="G864" i="1"/>
  <c r="B865" i="1" l="1"/>
  <c r="C865" i="1"/>
  <c r="F865" i="1" l="1"/>
  <c r="I865" i="1"/>
  <c r="A866" i="1" s="1"/>
  <c r="D865" i="1"/>
  <c r="H865" i="1"/>
  <c r="G865" i="1"/>
  <c r="B866" i="1" l="1"/>
  <c r="C866" i="1"/>
  <c r="F866" i="1" l="1"/>
  <c r="I866" i="1"/>
  <c r="A867" i="1" s="1"/>
  <c r="D866" i="1"/>
  <c r="H866" i="1"/>
  <c r="G866" i="1"/>
  <c r="B867" i="1" l="1"/>
  <c r="C867" i="1"/>
  <c r="F867" i="1" l="1"/>
  <c r="I867" i="1"/>
  <c r="A868" i="1" s="1"/>
  <c r="D867" i="1"/>
  <c r="H867" i="1"/>
  <c r="G867" i="1"/>
  <c r="B868" i="1" l="1"/>
  <c r="C868" i="1"/>
  <c r="F868" i="1" l="1"/>
  <c r="I868" i="1"/>
  <c r="A869" i="1" s="1"/>
  <c r="D868" i="1"/>
  <c r="H868" i="1"/>
  <c r="G868" i="1"/>
  <c r="B869" i="1" l="1"/>
  <c r="C869" i="1"/>
  <c r="F869" i="1" l="1"/>
  <c r="I869" i="1"/>
  <c r="A870" i="1" s="1"/>
  <c r="D869" i="1"/>
  <c r="H869" i="1"/>
  <c r="G869" i="1"/>
  <c r="B870" i="1" l="1"/>
  <c r="C870" i="1"/>
  <c r="F870" i="1" l="1"/>
  <c r="I870" i="1"/>
  <c r="A871" i="1" s="1"/>
  <c r="D870" i="1"/>
  <c r="H870" i="1"/>
  <c r="G870" i="1"/>
  <c r="B871" i="1" l="1"/>
  <c r="C871" i="1"/>
  <c r="F871" i="1" l="1"/>
  <c r="I871" i="1"/>
  <c r="A872" i="1" s="1"/>
  <c r="D871" i="1"/>
  <c r="H871" i="1"/>
  <c r="G871" i="1"/>
  <c r="B872" i="1" l="1"/>
  <c r="C872" i="1"/>
  <c r="F872" i="1" l="1"/>
  <c r="I872" i="1"/>
  <c r="A873" i="1" s="1"/>
  <c r="D872" i="1"/>
  <c r="H872" i="1"/>
  <c r="G872" i="1"/>
  <c r="B873" i="1" l="1"/>
  <c r="C873" i="1"/>
  <c r="F873" i="1" l="1"/>
  <c r="I873" i="1"/>
  <c r="A874" i="1" s="1"/>
  <c r="D873" i="1"/>
  <c r="H873" i="1"/>
  <c r="G873" i="1"/>
  <c r="B874" i="1" l="1"/>
  <c r="C874" i="1"/>
  <c r="F874" i="1" l="1"/>
  <c r="I874" i="1"/>
  <c r="A875" i="1" s="1"/>
  <c r="D874" i="1"/>
  <c r="H874" i="1"/>
  <c r="G874" i="1"/>
  <c r="B875" i="1" l="1"/>
  <c r="C875" i="1"/>
  <c r="F875" i="1" l="1"/>
  <c r="I875" i="1"/>
  <c r="A876" i="1" s="1"/>
  <c r="D875" i="1"/>
  <c r="H875" i="1"/>
  <c r="G875" i="1"/>
  <c r="B876" i="1" l="1"/>
  <c r="C876" i="1"/>
  <c r="F876" i="1" l="1"/>
  <c r="I876" i="1"/>
  <c r="A877" i="1" s="1"/>
  <c r="D876" i="1"/>
  <c r="H876" i="1"/>
  <c r="G876" i="1"/>
  <c r="B877" i="1" l="1"/>
  <c r="C877" i="1"/>
  <c r="F877" i="1" l="1"/>
  <c r="I877" i="1"/>
  <c r="A878" i="1" s="1"/>
  <c r="D877" i="1"/>
  <c r="H877" i="1"/>
  <c r="G877" i="1"/>
  <c r="B878" i="1" l="1"/>
  <c r="C878" i="1"/>
  <c r="F878" i="1" l="1"/>
  <c r="I878" i="1"/>
  <c r="A879" i="1" s="1"/>
  <c r="D878" i="1"/>
  <c r="H878" i="1"/>
  <c r="G878" i="1"/>
  <c r="B879" i="1" l="1"/>
  <c r="C879" i="1"/>
  <c r="F879" i="1" l="1"/>
  <c r="I879" i="1"/>
  <c r="A880" i="1" s="1"/>
  <c r="D879" i="1"/>
  <c r="H879" i="1"/>
  <c r="G879" i="1"/>
  <c r="B880" i="1" l="1"/>
  <c r="C880" i="1"/>
  <c r="F880" i="1" l="1"/>
  <c r="I880" i="1"/>
  <c r="A881" i="1" s="1"/>
  <c r="D880" i="1"/>
  <c r="H880" i="1"/>
  <c r="G880" i="1"/>
  <c r="B881" i="1" l="1"/>
  <c r="C881" i="1"/>
  <c r="F881" i="1" l="1"/>
  <c r="I881" i="1"/>
  <c r="A882" i="1" s="1"/>
  <c r="D881" i="1"/>
  <c r="H881" i="1"/>
  <c r="G881" i="1"/>
  <c r="B882" i="1" l="1"/>
  <c r="C882" i="1"/>
  <c r="F882" i="1" l="1"/>
  <c r="I882" i="1"/>
  <c r="A883" i="1" s="1"/>
  <c r="D882" i="1"/>
  <c r="H882" i="1"/>
  <c r="G882" i="1"/>
  <c r="B883" i="1" l="1"/>
  <c r="C883" i="1"/>
  <c r="F883" i="1" l="1"/>
  <c r="I883" i="1"/>
  <c r="A884" i="1" s="1"/>
  <c r="D883" i="1"/>
  <c r="H883" i="1"/>
  <c r="G883" i="1"/>
  <c r="B884" i="1" l="1"/>
  <c r="C884" i="1"/>
  <c r="F884" i="1" l="1"/>
  <c r="I884" i="1"/>
  <c r="A885" i="1" s="1"/>
  <c r="D884" i="1"/>
  <c r="H884" i="1"/>
  <c r="G884" i="1"/>
  <c r="B885" i="1" l="1"/>
  <c r="C885" i="1"/>
  <c r="F885" i="1" l="1"/>
  <c r="I885" i="1"/>
  <c r="A886" i="1" s="1"/>
  <c r="D885" i="1"/>
  <c r="H885" i="1"/>
  <c r="G885" i="1"/>
  <c r="B886" i="1" l="1"/>
  <c r="C886" i="1"/>
  <c r="F886" i="1" l="1"/>
  <c r="I886" i="1"/>
  <c r="A887" i="1" s="1"/>
  <c r="D886" i="1"/>
  <c r="H886" i="1"/>
  <c r="G886" i="1"/>
  <c r="B887" i="1" l="1"/>
  <c r="C887" i="1"/>
  <c r="F887" i="1" l="1"/>
  <c r="I887" i="1"/>
  <c r="A888" i="1" s="1"/>
  <c r="D887" i="1"/>
  <c r="H887" i="1"/>
  <c r="G887" i="1"/>
  <c r="B888" i="1" l="1"/>
  <c r="C888" i="1"/>
  <c r="F888" i="1" l="1"/>
  <c r="I888" i="1"/>
  <c r="A889" i="1" s="1"/>
  <c r="D888" i="1"/>
  <c r="H888" i="1"/>
  <c r="G888" i="1"/>
  <c r="B889" i="1" l="1"/>
  <c r="C889" i="1"/>
  <c r="F889" i="1" l="1"/>
  <c r="I889" i="1"/>
  <c r="A890" i="1" s="1"/>
  <c r="D889" i="1"/>
  <c r="H889" i="1"/>
  <c r="G889" i="1"/>
  <c r="B890" i="1" l="1"/>
  <c r="C890" i="1"/>
  <c r="F890" i="1" l="1"/>
  <c r="I890" i="1"/>
  <c r="A891" i="1" s="1"/>
  <c r="D890" i="1"/>
  <c r="H890" i="1"/>
  <c r="G890" i="1"/>
  <c r="B891" i="1" l="1"/>
  <c r="C891" i="1"/>
  <c r="F891" i="1" l="1"/>
  <c r="H891" i="1"/>
  <c r="G891" i="1"/>
  <c r="I891" i="1"/>
  <c r="A892" i="1" s="1"/>
  <c r="D891" i="1"/>
  <c r="C892" i="1" l="1"/>
  <c r="B892" i="1"/>
  <c r="F892" i="1" l="1"/>
  <c r="D892" i="1"/>
  <c r="I892" i="1"/>
  <c r="A893" i="1" s="1"/>
  <c r="G892" i="1"/>
  <c r="H892" i="1"/>
  <c r="B893" i="1" l="1"/>
  <c r="C893" i="1"/>
  <c r="F893" i="1" l="1"/>
  <c r="H893" i="1"/>
  <c r="G893" i="1"/>
  <c r="I893" i="1"/>
  <c r="A894" i="1" s="1"/>
  <c r="D893" i="1"/>
  <c r="C894" i="1" l="1"/>
  <c r="B894" i="1"/>
  <c r="F894" i="1" l="1"/>
  <c r="D894" i="1"/>
  <c r="I894" i="1"/>
  <c r="A895" i="1" s="1"/>
  <c r="H894" i="1"/>
  <c r="G894" i="1"/>
  <c r="B895" i="1" l="1"/>
  <c r="C895" i="1"/>
  <c r="F895" i="1" l="1"/>
  <c r="H895" i="1"/>
  <c r="G895" i="1"/>
  <c r="I895" i="1"/>
  <c r="A896" i="1" s="1"/>
  <c r="D895" i="1"/>
  <c r="C896" i="1" l="1"/>
  <c r="B896" i="1"/>
  <c r="F896" i="1" l="1"/>
  <c r="D896" i="1"/>
  <c r="I896" i="1"/>
  <c r="A897" i="1" s="1"/>
  <c r="G896" i="1"/>
  <c r="H896" i="1"/>
  <c r="B897" i="1" l="1"/>
  <c r="C897" i="1"/>
  <c r="F897" i="1" l="1"/>
  <c r="H897" i="1"/>
  <c r="G897" i="1"/>
  <c r="I897" i="1"/>
  <c r="A898" i="1" s="1"/>
  <c r="D897" i="1"/>
  <c r="C898" i="1" l="1"/>
  <c r="B898" i="1"/>
  <c r="F898" i="1" l="1"/>
  <c r="D898" i="1"/>
  <c r="I898" i="1"/>
  <c r="A899" i="1" s="1"/>
  <c r="H898" i="1"/>
  <c r="G898" i="1"/>
  <c r="B899" i="1" l="1"/>
  <c r="C899" i="1"/>
  <c r="F899" i="1" l="1"/>
  <c r="H899" i="1"/>
  <c r="G899" i="1"/>
  <c r="I899" i="1"/>
  <c r="A900" i="1" s="1"/>
  <c r="D899" i="1"/>
  <c r="C900" i="1" l="1"/>
  <c r="B900" i="1"/>
  <c r="F900" i="1" l="1"/>
  <c r="D900" i="1"/>
  <c r="I900" i="1"/>
  <c r="A901" i="1" s="1"/>
  <c r="G900" i="1"/>
  <c r="H900" i="1"/>
  <c r="B901" i="1" l="1"/>
  <c r="C901" i="1"/>
  <c r="F901" i="1" l="1"/>
  <c r="H901" i="1"/>
  <c r="G901" i="1"/>
  <c r="I901" i="1"/>
  <c r="A902" i="1" s="1"/>
  <c r="D901" i="1"/>
  <c r="C902" i="1" l="1"/>
  <c r="B902" i="1"/>
  <c r="F902" i="1" l="1"/>
  <c r="I902" i="1"/>
  <c r="A903" i="1" s="1"/>
  <c r="D902" i="1"/>
  <c r="H902" i="1"/>
  <c r="G902" i="1"/>
  <c r="C903" i="1" l="1"/>
  <c r="B903" i="1"/>
  <c r="F903" i="1" l="1"/>
  <c r="I903" i="1"/>
  <c r="A904" i="1" s="1"/>
  <c r="D903" i="1"/>
  <c r="G903" i="1"/>
  <c r="H903" i="1"/>
  <c r="C904" i="1" l="1"/>
  <c r="B904" i="1"/>
  <c r="F904" i="1" l="1"/>
  <c r="I904" i="1"/>
  <c r="A905" i="1" s="1"/>
  <c r="D904" i="1"/>
  <c r="H904" i="1"/>
  <c r="G904" i="1"/>
  <c r="C905" i="1" l="1"/>
  <c r="B905" i="1"/>
  <c r="F905" i="1" l="1"/>
  <c r="I905" i="1"/>
  <c r="A906" i="1" s="1"/>
  <c r="D905" i="1"/>
  <c r="G905" i="1"/>
  <c r="H905" i="1"/>
  <c r="C906" i="1" l="1"/>
  <c r="B906" i="1"/>
  <c r="F906" i="1" l="1"/>
  <c r="I906" i="1"/>
  <c r="A907" i="1" s="1"/>
  <c r="D906" i="1"/>
  <c r="H906" i="1"/>
  <c r="G906" i="1"/>
  <c r="C907" i="1" l="1"/>
  <c r="B907" i="1"/>
  <c r="F907" i="1" l="1"/>
  <c r="I907" i="1"/>
  <c r="A908" i="1" s="1"/>
  <c r="D907" i="1"/>
  <c r="G907" i="1"/>
  <c r="H907" i="1"/>
  <c r="C908" i="1" l="1"/>
  <c r="B908" i="1"/>
  <c r="F908" i="1" l="1"/>
  <c r="I908" i="1"/>
  <c r="A909" i="1" s="1"/>
  <c r="D908" i="1"/>
  <c r="H908" i="1"/>
  <c r="G908" i="1"/>
  <c r="C909" i="1" l="1"/>
  <c r="B909" i="1"/>
  <c r="F909" i="1" l="1"/>
  <c r="I909" i="1"/>
  <c r="A910" i="1" s="1"/>
  <c r="D909" i="1"/>
  <c r="G909" i="1"/>
  <c r="H909" i="1"/>
  <c r="C910" i="1" l="1"/>
  <c r="B910" i="1"/>
  <c r="F910" i="1" l="1"/>
  <c r="I910" i="1"/>
  <c r="A911" i="1" s="1"/>
  <c r="D910" i="1"/>
  <c r="H910" i="1"/>
  <c r="G910" i="1"/>
  <c r="C911" i="1" l="1"/>
  <c r="B911" i="1"/>
  <c r="F911" i="1" l="1"/>
  <c r="I911" i="1"/>
  <c r="A912" i="1" s="1"/>
  <c r="D911" i="1"/>
  <c r="G911" i="1"/>
  <c r="H911" i="1"/>
  <c r="C912" i="1" l="1"/>
  <c r="B912" i="1"/>
  <c r="F912" i="1" l="1"/>
  <c r="I912" i="1"/>
  <c r="A913" i="1" s="1"/>
  <c r="D912" i="1"/>
  <c r="H912" i="1"/>
  <c r="G912" i="1"/>
  <c r="C913" i="1" l="1"/>
  <c r="B913" i="1"/>
  <c r="F913" i="1" l="1"/>
  <c r="I913" i="1"/>
  <c r="A914" i="1" s="1"/>
  <c r="D913" i="1"/>
  <c r="G913" i="1"/>
  <c r="H913" i="1"/>
  <c r="C914" i="1" l="1"/>
  <c r="B914" i="1"/>
  <c r="F914" i="1" l="1"/>
  <c r="I914" i="1"/>
  <c r="A915" i="1" s="1"/>
  <c r="D914" i="1"/>
  <c r="H914" i="1"/>
  <c r="G914" i="1"/>
  <c r="C915" i="1" l="1"/>
  <c r="B915" i="1"/>
  <c r="F915" i="1" l="1"/>
  <c r="I915" i="1"/>
  <c r="A916" i="1" s="1"/>
  <c r="D915" i="1"/>
  <c r="G915" i="1"/>
  <c r="H915" i="1"/>
  <c r="C916" i="1" l="1"/>
  <c r="B916" i="1"/>
  <c r="F916" i="1" l="1"/>
  <c r="I916" i="1"/>
  <c r="A917" i="1" s="1"/>
  <c r="D916" i="1"/>
  <c r="H916" i="1"/>
  <c r="G916" i="1"/>
  <c r="C917" i="1" l="1"/>
  <c r="B917" i="1"/>
  <c r="F917" i="1" l="1"/>
  <c r="I917" i="1"/>
  <c r="A918" i="1" s="1"/>
  <c r="D917" i="1"/>
  <c r="G917" i="1"/>
  <c r="H917" i="1"/>
  <c r="C918" i="1" l="1"/>
  <c r="B918" i="1"/>
  <c r="F918" i="1" l="1"/>
  <c r="I918" i="1"/>
  <c r="A919" i="1" s="1"/>
  <c r="D918" i="1"/>
  <c r="H918" i="1"/>
  <c r="G918" i="1"/>
  <c r="C919" i="1" l="1"/>
  <c r="B919" i="1"/>
  <c r="F919" i="1" l="1"/>
  <c r="I919" i="1"/>
  <c r="A920" i="1" s="1"/>
  <c r="D919" i="1"/>
  <c r="G919" i="1"/>
  <c r="H919" i="1"/>
  <c r="C920" i="1" l="1"/>
  <c r="B920" i="1"/>
  <c r="F920" i="1" l="1"/>
  <c r="I920" i="1"/>
  <c r="A921" i="1" s="1"/>
  <c r="D920" i="1"/>
  <c r="H920" i="1"/>
  <c r="G920" i="1"/>
  <c r="C921" i="1" l="1"/>
  <c r="B921" i="1"/>
  <c r="F921" i="1" l="1"/>
  <c r="I921" i="1"/>
  <c r="A922" i="1" s="1"/>
  <c r="D921" i="1"/>
  <c r="G921" i="1"/>
  <c r="H921" i="1"/>
  <c r="C922" i="1" l="1"/>
  <c r="B922" i="1"/>
  <c r="F922" i="1" l="1"/>
  <c r="I922" i="1"/>
  <c r="A923" i="1" s="1"/>
  <c r="D922" i="1"/>
  <c r="H922" i="1"/>
  <c r="G922" i="1"/>
  <c r="C923" i="1" l="1"/>
  <c r="B923" i="1"/>
  <c r="F923" i="1" l="1"/>
  <c r="I923" i="1"/>
  <c r="A924" i="1" s="1"/>
  <c r="D923" i="1"/>
  <c r="G923" i="1"/>
  <c r="H923" i="1"/>
  <c r="C924" i="1" l="1"/>
  <c r="B924" i="1"/>
  <c r="F924" i="1" l="1"/>
  <c r="I924" i="1"/>
  <c r="A925" i="1" s="1"/>
  <c r="D924" i="1"/>
  <c r="H924" i="1"/>
  <c r="G924" i="1"/>
  <c r="C925" i="1" l="1"/>
  <c r="B925" i="1"/>
  <c r="F925" i="1" l="1"/>
  <c r="I925" i="1"/>
  <c r="A926" i="1" s="1"/>
  <c r="D925" i="1"/>
  <c r="G925" i="1"/>
  <c r="H925" i="1"/>
  <c r="C926" i="1" l="1"/>
  <c r="B926" i="1"/>
  <c r="F926" i="1" l="1"/>
  <c r="I926" i="1"/>
  <c r="A927" i="1" s="1"/>
  <c r="D926" i="1"/>
  <c r="H926" i="1"/>
  <c r="G926" i="1"/>
  <c r="C927" i="1" l="1"/>
  <c r="B927" i="1"/>
  <c r="F927" i="1" l="1"/>
  <c r="I927" i="1"/>
  <c r="A928" i="1" s="1"/>
  <c r="D927" i="1"/>
  <c r="G927" i="1"/>
  <c r="H927" i="1"/>
  <c r="C928" i="1" l="1"/>
  <c r="B928" i="1"/>
  <c r="F928" i="1" l="1"/>
  <c r="I928" i="1"/>
  <c r="A929" i="1" s="1"/>
  <c r="D928" i="1"/>
  <c r="H928" i="1"/>
  <c r="G928" i="1"/>
  <c r="C929" i="1" l="1"/>
  <c r="B929" i="1"/>
  <c r="F929" i="1" l="1"/>
  <c r="I929" i="1"/>
  <c r="A930" i="1" s="1"/>
  <c r="D929" i="1"/>
  <c r="G929" i="1"/>
  <c r="H929" i="1"/>
  <c r="C930" i="1" l="1"/>
  <c r="B930" i="1"/>
  <c r="F930" i="1" l="1"/>
  <c r="I930" i="1"/>
  <c r="A931" i="1" s="1"/>
  <c r="D930" i="1"/>
  <c r="H930" i="1"/>
  <c r="G930" i="1"/>
  <c r="C931" i="1" l="1"/>
  <c r="B931" i="1"/>
  <c r="F931" i="1" l="1"/>
  <c r="I931" i="1"/>
  <c r="A932" i="1" s="1"/>
  <c r="D931" i="1"/>
  <c r="G931" i="1"/>
  <c r="H931" i="1"/>
  <c r="C932" i="1" l="1"/>
  <c r="B932" i="1"/>
  <c r="F932" i="1" l="1"/>
  <c r="I932" i="1"/>
  <c r="A933" i="1" s="1"/>
  <c r="D932" i="1"/>
  <c r="H932" i="1"/>
  <c r="G932" i="1"/>
  <c r="C933" i="1" l="1"/>
  <c r="B933" i="1"/>
  <c r="F933" i="1" l="1"/>
  <c r="I933" i="1"/>
  <c r="A934" i="1" s="1"/>
  <c r="D933" i="1"/>
  <c r="G933" i="1"/>
  <c r="H933" i="1"/>
  <c r="C934" i="1" l="1"/>
  <c r="B934" i="1"/>
  <c r="F934" i="1" l="1"/>
  <c r="I934" i="1"/>
  <c r="A935" i="1" s="1"/>
  <c r="D934" i="1"/>
  <c r="H934" i="1"/>
  <c r="G934" i="1"/>
  <c r="C935" i="1" l="1"/>
  <c r="B935" i="1"/>
  <c r="F935" i="1" l="1"/>
  <c r="I935" i="1"/>
  <c r="A936" i="1" s="1"/>
  <c r="D935" i="1"/>
  <c r="G935" i="1"/>
  <c r="H935" i="1"/>
  <c r="C936" i="1" l="1"/>
  <c r="B936" i="1"/>
  <c r="F936" i="1" l="1"/>
  <c r="I936" i="1"/>
  <c r="A937" i="1" s="1"/>
  <c r="D936" i="1"/>
  <c r="H936" i="1"/>
  <c r="G936" i="1"/>
  <c r="C937" i="1" l="1"/>
  <c r="B937" i="1"/>
  <c r="F937" i="1" l="1"/>
  <c r="I937" i="1"/>
  <c r="A938" i="1" s="1"/>
  <c r="D937" i="1"/>
  <c r="G937" i="1"/>
  <c r="H937" i="1"/>
  <c r="B938" i="1" l="1"/>
  <c r="C938" i="1"/>
  <c r="G938" i="1" l="1"/>
  <c r="H938" i="1"/>
  <c r="F938" i="1"/>
  <c r="D938" i="1"/>
  <c r="I938" i="1"/>
  <c r="A939" i="1" s="1"/>
  <c r="B939" i="1" l="1"/>
  <c r="C939" i="1"/>
  <c r="G939" i="1" l="1"/>
  <c r="D939" i="1"/>
  <c r="I939" i="1"/>
  <c r="A940" i="1" s="1"/>
  <c r="H939" i="1"/>
  <c r="F939" i="1"/>
  <c r="B940" i="1" l="1"/>
  <c r="C940" i="1"/>
  <c r="G940" i="1" l="1"/>
  <c r="H940" i="1"/>
  <c r="F940" i="1"/>
  <c r="I940" i="1"/>
  <c r="A941" i="1" s="1"/>
  <c r="D940" i="1"/>
  <c r="B941" i="1" l="1"/>
  <c r="C941" i="1"/>
  <c r="G941" i="1" l="1"/>
  <c r="D941" i="1"/>
  <c r="I941" i="1"/>
  <c r="A942" i="1" s="1"/>
  <c r="H941" i="1"/>
  <c r="F941" i="1"/>
  <c r="B942" i="1" l="1"/>
  <c r="C942" i="1"/>
  <c r="G942" i="1" l="1"/>
  <c r="H942" i="1"/>
  <c r="F942" i="1"/>
  <c r="D942" i="1"/>
  <c r="I942" i="1"/>
  <c r="A943" i="1" s="1"/>
  <c r="B943" i="1" l="1"/>
  <c r="C943" i="1"/>
  <c r="G943" i="1" l="1"/>
  <c r="D943" i="1"/>
  <c r="I943" i="1"/>
  <c r="A944" i="1" s="1"/>
  <c r="H943" i="1"/>
  <c r="F943" i="1"/>
  <c r="B944" i="1" l="1"/>
  <c r="C944" i="1"/>
  <c r="G944" i="1" l="1"/>
  <c r="H944" i="1"/>
  <c r="F944" i="1"/>
  <c r="I944" i="1"/>
  <c r="A945" i="1" s="1"/>
  <c r="D944" i="1"/>
  <c r="B945" i="1" l="1"/>
  <c r="C945" i="1"/>
  <c r="G945" i="1" l="1"/>
  <c r="D945" i="1"/>
  <c r="I945" i="1"/>
  <c r="A946" i="1" s="1"/>
  <c r="F945" i="1"/>
  <c r="H945" i="1"/>
  <c r="B946" i="1" l="1"/>
  <c r="C946" i="1"/>
  <c r="G946" i="1" l="1"/>
  <c r="H946" i="1"/>
  <c r="F946" i="1"/>
  <c r="D946" i="1"/>
  <c r="I946" i="1"/>
  <c r="A947" i="1" s="1"/>
  <c r="B947" i="1" l="1"/>
  <c r="C947" i="1"/>
  <c r="G947" i="1" l="1"/>
  <c r="D947" i="1"/>
  <c r="I947" i="1"/>
  <c r="A948" i="1" s="1"/>
  <c r="H947" i="1"/>
  <c r="F947" i="1"/>
  <c r="B948" i="1" l="1"/>
  <c r="C948" i="1"/>
  <c r="G948" i="1" l="1"/>
  <c r="H948" i="1"/>
  <c r="F948" i="1"/>
  <c r="I948" i="1"/>
  <c r="A949" i="1" s="1"/>
  <c r="D948" i="1"/>
  <c r="B949" i="1" l="1"/>
  <c r="C949" i="1"/>
  <c r="G949" i="1" l="1"/>
  <c r="D949" i="1"/>
  <c r="I949" i="1"/>
  <c r="A950" i="1" s="1"/>
  <c r="H949" i="1"/>
  <c r="F949" i="1"/>
  <c r="B950" i="1" l="1"/>
  <c r="C950" i="1"/>
  <c r="G950" i="1" l="1"/>
  <c r="H950" i="1"/>
  <c r="F950" i="1"/>
  <c r="D950" i="1"/>
  <c r="I950" i="1"/>
  <c r="A951" i="1" s="1"/>
  <c r="B951" i="1" l="1"/>
  <c r="C951" i="1"/>
  <c r="G951" i="1" l="1"/>
  <c r="D951" i="1"/>
  <c r="I951" i="1"/>
  <c r="A952" i="1" s="1"/>
  <c r="H951" i="1"/>
  <c r="F951" i="1"/>
  <c r="B952" i="1" l="1"/>
  <c r="C952" i="1"/>
  <c r="G952" i="1" l="1"/>
  <c r="H952" i="1"/>
  <c r="F952" i="1"/>
  <c r="I952" i="1"/>
  <c r="A953" i="1" s="1"/>
  <c r="D952" i="1"/>
  <c r="B953" i="1" l="1"/>
  <c r="C953" i="1"/>
  <c r="G953" i="1" l="1"/>
  <c r="D953" i="1"/>
  <c r="I953" i="1"/>
  <c r="A954" i="1" s="1"/>
  <c r="F953" i="1"/>
  <c r="H953" i="1"/>
  <c r="B954" i="1" l="1"/>
  <c r="C954" i="1"/>
  <c r="G954" i="1" l="1"/>
  <c r="H954" i="1"/>
  <c r="F954" i="1"/>
  <c r="D954" i="1"/>
  <c r="I954" i="1"/>
  <c r="A955" i="1" s="1"/>
  <c r="B955" i="1" l="1"/>
  <c r="C955" i="1"/>
  <c r="G955" i="1" l="1"/>
  <c r="D955" i="1"/>
  <c r="I955" i="1"/>
  <c r="A956" i="1" s="1"/>
  <c r="H955" i="1"/>
  <c r="F955" i="1"/>
  <c r="B956" i="1" l="1"/>
  <c r="C956" i="1"/>
  <c r="G956" i="1" l="1"/>
  <c r="H956" i="1"/>
  <c r="F956" i="1"/>
  <c r="I956" i="1"/>
  <c r="A957" i="1" s="1"/>
  <c r="D956" i="1"/>
  <c r="B957" i="1" l="1"/>
  <c r="C957" i="1"/>
  <c r="G957" i="1" l="1"/>
  <c r="D957" i="1"/>
  <c r="I957" i="1"/>
  <c r="A958" i="1" s="1"/>
  <c r="H957" i="1"/>
  <c r="F957" i="1"/>
  <c r="B958" i="1" l="1"/>
  <c r="C958" i="1"/>
  <c r="G958" i="1" l="1"/>
  <c r="H958" i="1"/>
  <c r="F958" i="1"/>
  <c r="D958" i="1"/>
  <c r="I958" i="1"/>
  <c r="A959" i="1" s="1"/>
  <c r="B959" i="1" l="1"/>
  <c r="C959" i="1"/>
  <c r="G959" i="1" l="1"/>
  <c r="D959" i="1"/>
  <c r="I959" i="1"/>
  <c r="A960" i="1" s="1"/>
  <c r="H959" i="1"/>
  <c r="F959" i="1"/>
  <c r="B960" i="1" l="1"/>
  <c r="C960" i="1"/>
  <c r="G960" i="1" l="1"/>
  <c r="H960" i="1"/>
  <c r="F960" i="1"/>
  <c r="I960" i="1"/>
  <c r="A961" i="1" s="1"/>
  <c r="D960" i="1"/>
  <c r="B961" i="1" l="1"/>
  <c r="C961" i="1"/>
  <c r="G961" i="1" l="1"/>
  <c r="D961" i="1"/>
  <c r="I961" i="1"/>
  <c r="A962" i="1" s="1"/>
  <c r="F961" i="1"/>
  <c r="H961" i="1"/>
  <c r="B962" i="1" l="1"/>
  <c r="C962" i="1"/>
  <c r="G962" i="1" l="1"/>
  <c r="H962" i="1"/>
  <c r="F962" i="1"/>
  <c r="D962" i="1"/>
  <c r="I962" i="1"/>
  <c r="A963" i="1" s="1"/>
  <c r="B963" i="1" l="1"/>
  <c r="C963" i="1"/>
  <c r="G963" i="1" l="1"/>
  <c r="D963" i="1"/>
  <c r="I963" i="1"/>
  <c r="A964" i="1" s="1"/>
  <c r="H963" i="1"/>
  <c r="F963" i="1"/>
  <c r="B964" i="1" l="1"/>
  <c r="C964" i="1"/>
  <c r="G964" i="1" l="1"/>
  <c r="H964" i="1"/>
  <c r="F964" i="1"/>
  <c r="I964" i="1"/>
  <c r="A965" i="1" s="1"/>
  <c r="D964" i="1"/>
  <c r="B965" i="1" l="1"/>
  <c r="C965" i="1"/>
  <c r="G965" i="1" l="1"/>
  <c r="F965" i="1"/>
  <c r="H965" i="1"/>
  <c r="D965" i="1"/>
  <c r="I965" i="1"/>
  <c r="A966" i="1" s="1"/>
  <c r="B966" i="1" l="1"/>
  <c r="C966" i="1"/>
  <c r="G966" i="1" l="1"/>
  <c r="F966" i="1"/>
  <c r="H966" i="1"/>
  <c r="D966" i="1"/>
  <c r="I966" i="1"/>
  <c r="A967" i="1" s="1"/>
  <c r="B967" i="1" l="1"/>
  <c r="C967" i="1"/>
  <c r="G967" i="1" l="1"/>
  <c r="F967" i="1"/>
  <c r="H967" i="1"/>
  <c r="D967" i="1"/>
  <c r="I967" i="1"/>
  <c r="A968" i="1" s="1"/>
  <c r="B968" i="1" l="1"/>
  <c r="C968" i="1"/>
  <c r="G968" i="1" l="1"/>
  <c r="F968" i="1"/>
  <c r="H968" i="1"/>
  <c r="D968" i="1"/>
  <c r="I968" i="1"/>
  <c r="A969" i="1" s="1"/>
  <c r="B969" i="1" l="1"/>
  <c r="C969" i="1"/>
  <c r="G969" i="1" l="1"/>
  <c r="F969" i="1"/>
  <c r="H969" i="1"/>
  <c r="D969" i="1"/>
  <c r="I969" i="1"/>
  <c r="A970" i="1" s="1"/>
  <c r="B970" i="1" l="1"/>
  <c r="C970" i="1"/>
  <c r="G970" i="1" l="1"/>
  <c r="F970" i="1"/>
  <c r="H970" i="1"/>
  <c r="D970" i="1"/>
  <c r="I970" i="1"/>
  <c r="A971" i="1" s="1"/>
  <c r="B971" i="1" l="1"/>
  <c r="C971" i="1"/>
  <c r="G971" i="1" l="1"/>
  <c r="F971" i="1"/>
  <c r="H971" i="1"/>
  <c r="D971" i="1"/>
  <c r="I971" i="1"/>
  <c r="A972" i="1" s="1"/>
  <c r="B972" i="1" l="1"/>
  <c r="C972" i="1"/>
  <c r="G972" i="1" l="1"/>
  <c r="F972" i="1"/>
  <c r="H972" i="1"/>
  <c r="D972" i="1"/>
  <c r="I972" i="1"/>
  <c r="A973" i="1" s="1"/>
  <c r="B973" i="1" l="1"/>
  <c r="C973" i="1"/>
  <c r="G973" i="1" l="1"/>
  <c r="F973" i="1"/>
  <c r="H973" i="1"/>
  <c r="D973" i="1"/>
  <c r="I973" i="1"/>
  <c r="A974" i="1" s="1"/>
  <c r="B974" i="1" l="1"/>
  <c r="C974" i="1"/>
  <c r="G974" i="1" l="1"/>
  <c r="F974" i="1"/>
  <c r="H974" i="1"/>
  <c r="D974" i="1"/>
  <c r="I974" i="1"/>
  <c r="A975" i="1" s="1"/>
  <c r="B975" i="1" l="1"/>
  <c r="C975" i="1"/>
  <c r="G975" i="1" l="1"/>
  <c r="F975" i="1"/>
  <c r="H975" i="1"/>
  <c r="D975" i="1"/>
  <c r="I975" i="1"/>
  <c r="A976" i="1" s="1"/>
  <c r="B976" i="1" l="1"/>
  <c r="C976" i="1"/>
  <c r="G976" i="1" l="1"/>
  <c r="F976" i="1"/>
  <c r="H976" i="1"/>
  <c r="D976" i="1"/>
  <c r="I976" i="1"/>
  <c r="A977" i="1" s="1"/>
  <c r="B977" i="1" l="1"/>
  <c r="C977" i="1"/>
  <c r="G977" i="1" l="1"/>
  <c r="F977" i="1"/>
  <c r="H977" i="1"/>
  <c r="D977" i="1"/>
  <c r="I977" i="1"/>
  <c r="A978" i="1" s="1"/>
  <c r="B978" i="1" l="1"/>
  <c r="C978" i="1"/>
  <c r="G978" i="1" l="1"/>
  <c r="F978" i="1"/>
  <c r="H978" i="1"/>
  <c r="D978" i="1"/>
  <c r="I978" i="1"/>
  <c r="A979" i="1" s="1"/>
  <c r="B979" i="1" l="1"/>
  <c r="C979" i="1"/>
  <c r="G979" i="1" l="1"/>
  <c r="F979" i="1"/>
  <c r="H979" i="1"/>
  <c r="D979" i="1"/>
  <c r="I979" i="1"/>
  <c r="A980" i="1" s="1"/>
  <c r="B980" i="1" l="1"/>
  <c r="C980" i="1"/>
  <c r="G980" i="1" l="1"/>
  <c r="F980" i="1"/>
  <c r="H980" i="1"/>
  <c r="D980" i="1"/>
  <c r="I980" i="1"/>
  <c r="A981" i="1" s="1"/>
  <c r="B981" i="1" l="1"/>
  <c r="C981" i="1"/>
  <c r="G981" i="1" l="1"/>
  <c r="F981" i="1"/>
  <c r="H981" i="1"/>
  <c r="D981" i="1"/>
  <c r="I981" i="1"/>
  <c r="A982" i="1" s="1"/>
  <c r="B982" i="1" l="1"/>
  <c r="C982" i="1"/>
  <c r="G982" i="1" l="1"/>
  <c r="F982" i="1"/>
  <c r="H982" i="1"/>
  <c r="D982" i="1"/>
  <c r="I982" i="1"/>
  <c r="A983" i="1" s="1"/>
  <c r="B983" i="1" l="1"/>
  <c r="C983" i="1"/>
  <c r="G983" i="1" l="1"/>
  <c r="F983" i="1"/>
  <c r="H983" i="1"/>
  <c r="D983" i="1"/>
  <c r="I983" i="1"/>
  <c r="A984" i="1" s="1"/>
  <c r="B984" i="1" l="1"/>
  <c r="C984" i="1"/>
  <c r="G984" i="1" l="1"/>
  <c r="F984" i="1"/>
  <c r="H984" i="1"/>
  <c r="D984" i="1"/>
  <c r="I984" i="1"/>
  <c r="A985" i="1" s="1"/>
  <c r="B985" i="1" l="1"/>
  <c r="C985" i="1"/>
  <c r="G985" i="1" l="1"/>
  <c r="F985" i="1"/>
  <c r="H985" i="1"/>
  <c r="D985" i="1"/>
  <c r="I985" i="1"/>
  <c r="A986" i="1" s="1"/>
  <c r="B986" i="1" l="1"/>
  <c r="C986" i="1"/>
  <c r="G986" i="1" l="1"/>
  <c r="F986" i="1"/>
  <c r="H986" i="1"/>
  <c r="D986" i="1"/>
  <c r="I986" i="1"/>
  <c r="A987" i="1" s="1"/>
  <c r="B987" i="1" l="1"/>
  <c r="C987" i="1"/>
  <c r="G987" i="1" l="1"/>
  <c r="F987" i="1"/>
  <c r="H987" i="1"/>
  <c r="D987" i="1"/>
  <c r="I987" i="1"/>
  <c r="A988" i="1" s="1"/>
  <c r="B988" i="1" l="1"/>
  <c r="C988" i="1"/>
  <c r="G988" i="1" l="1"/>
  <c r="F988" i="1"/>
  <c r="H988" i="1"/>
  <c r="D988" i="1"/>
  <c r="I988" i="1"/>
  <c r="A989" i="1" s="1"/>
  <c r="B989" i="1" l="1"/>
  <c r="C989" i="1"/>
  <c r="G989" i="1" l="1"/>
  <c r="F989" i="1"/>
  <c r="H989" i="1"/>
  <c r="D989" i="1"/>
  <c r="I989" i="1"/>
  <c r="A990" i="1" s="1"/>
  <c r="B990" i="1" l="1"/>
  <c r="C990" i="1"/>
  <c r="G990" i="1" l="1"/>
  <c r="F990" i="1"/>
  <c r="H990" i="1"/>
  <c r="D990" i="1"/>
  <c r="I990" i="1"/>
  <c r="A991" i="1" s="1"/>
  <c r="B991" i="1" l="1"/>
  <c r="C991" i="1"/>
  <c r="G991" i="1" l="1"/>
  <c r="F991" i="1"/>
  <c r="H991" i="1"/>
  <c r="D991" i="1"/>
  <c r="I991" i="1"/>
  <c r="A992" i="1" s="1"/>
  <c r="B992" i="1" l="1"/>
  <c r="C992" i="1"/>
  <c r="G992" i="1" l="1"/>
  <c r="F992" i="1"/>
  <c r="H992" i="1"/>
  <c r="D992" i="1"/>
  <c r="I992" i="1"/>
  <c r="A993" i="1" s="1"/>
  <c r="B993" i="1" l="1"/>
  <c r="C993" i="1"/>
  <c r="G993" i="1" l="1"/>
  <c r="F993" i="1"/>
  <c r="H993" i="1"/>
  <c r="D993" i="1"/>
  <c r="I993" i="1"/>
  <c r="A994" i="1" s="1"/>
  <c r="B994" i="1" l="1"/>
  <c r="C994" i="1"/>
  <c r="G994" i="1" l="1"/>
  <c r="F994" i="1"/>
  <c r="H994" i="1"/>
  <c r="D994" i="1"/>
  <c r="I994" i="1"/>
  <c r="A995" i="1" s="1"/>
  <c r="B995" i="1" l="1"/>
  <c r="C995" i="1"/>
  <c r="G995" i="1" l="1"/>
  <c r="F995" i="1"/>
  <c r="H995" i="1"/>
  <c r="D995" i="1"/>
  <c r="I995" i="1"/>
  <c r="A996" i="1" s="1"/>
  <c r="B996" i="1" l="1"/>
  <c r="C996" i="1"/>
  <c r="G996" i="1" l="1"/>
  <c r="F996" i="1"/>
  <c r="H996" i="1"/>
  <c r="D996" i="1"/>
  <c r="I996" i="1"/>
  <c r="A997" i="1" s="1"/>
  <c r="B997" i="1" l="1"/>
  <c r="C997" i="1"/>
  <c r="G997" i="1" l="1"/>
  <c r="F997" i="1"/>
  <c r="H997" i="1"/>
  <c r="D997" i="1"/>
  <c r="I997" i="1"/>
  <c r="A998" i="1" s="1"/>
  <c r="B998" i="1" l="1"/>
  <c r="C998" i="1"/>
  <c r="G998" i="1" l="1"/>
  <c r="F998" i="1"/>
  <c r="H998" i="1"/>
  <c r="D998" i="1"/>
  <c r="I998" i="1"/>
  <c r="A999" i="1" s="1"/>
  <c r="B999" i="1" l="1"/>
  <c r="C999" i="1"/>
  <c r="I999" i="1" l="1"/>
  <c r="A1000" i="1" s="1"/>
  <c r="G999" i="1"/>
  <c r="F999" i="1"/>
  <c r="H999" i="1"/>
  <c r="D999" i="1"/>
  <c r="C1000" i="1" l="1"/>
  <c r="B1000" i="1"/>
  <c r="I1000" i="1" l="1"/>
  <c r="A1001" i="1" s="1"/>
  <c r="D1000" i="1"/>
  <c r="H1000" i="1"/>
  <c r="G1000" i="1"/>
  <c r="F1000" i="1"/>
  <c r="B1001" i="1" l="1"/>
  <c r="C1001" i="1"/>
  <c r="I1001" i="1" l="1"/>
  <c r="A1002" i="1" s="1"/>
  <c r="D1001" i="1"/>
  <c r="G1001" i="1"/>
  <c r="F1001" i="1"/>
  <c r="H1001" i="1"/>
  <c r="C1002" i="1" l="1"/>
  <c r="B1002" i="1"/>
  <c r="I1002" i="1" l="1"/>
  <c r="A1003" i="1" s="1"/>
  <c r="D1002" i="1"/>
  <c r="H1002" i="1"/>
  <c r="F1002" i="1"/>
  <c r="G1002" i="1"/>
  <c r="C1003" i="1" l="1"/>
  <c r="B1003" i="1"/>
  <c r="I1003" i="1" l="1"/>
  <c r="A1004" i="1" s="1"/>
  <c r="D1003" i="1"/>
  <c r="G1003" i="1"/>
  <c r="F1003" i="1"/>
  <c r="H1003" i="1"/>
  <c r="C1004" i="1" l="1"/>
  <c r="B1004" i="1"/>
  <c r="I1004" i="1" l="1"/>
  <c r="A1005" i="1" s="1"/>
  <c r="D1004" i="1"/>
  <c r="H1004" i="1"/>
  <c r="F1004" i="1"/>
  <c r="G1004" i="1"/>
  <c r="C1005" i="1" l="1"/>
  <c r="B1005" i="1"/>
  <c r="I1005" i="1" l="1"/>
  <c r="A1006" i="1" s="1"/>
  <c r="D1005" i="1"/>
  <c r="H1005" i="1"/>
  <c r="F1005" i="1"/>
  <c r="G1005" i="1"/>
  <c r="C1006" i="1" l="1"/>
  <c r="B1006" i="1"/>
  <c r="I1006" i="1" l="1"/>
  <c r="A1007" i="1" s="1"/>
  <c r="D1006" i="1"/>
  <c r="H1006" i="1"/>
  <c r="F1006" i="1"/>
  <c r="G1006" i="1"/>
  <c r="C1007" i="1" l="1"/>
  <c r="B1007" i="1"/>
  <c r="I1007" i="1" l="1"/>
  <c r="A1008" i="1" s="1"/>
  <c r="D1007" i="1"/>
  <c r="H1007" i="1"/>
  <c r="F1007" i="1"/>
  <c r="G1007" i="1"/>
  <c r="C1008" i="1" l="1"/>
  <c r="B1008" i="1"/>
  <c r="I1008" i="1" l="1"/>
  <c r="A1009" i="1" s="1"/>
  <c r="D1008" i="1"/>
  <c r="H1008" i="1"/>
  <c r="F1008" i="1"/>
  <c r="G1008" i="1"/>
  <c r="C1009" i="1" l="1"/>
  <c r="B1009" i="1"/>
  <c r="I1009" i="1" l="1"/>
  <c r="A1010" i="1" s="1"/>
  <c r="D1009" i="1"/>
  <c r="H1009" i="1"/>
  <c r="F1009" i="1"/>
  <c r="G1009" i="1"/>
  <c r="C1010" i="1" l="1"/>
  <c r="B1010" i="1"/>
  <c r="I1010" i="1" l="1"/>
  <c r="A1011" i="1" s="1"/>
  <c r="D1010" i="1"/>
  <c r="H1010" i="1"/>
  <c r="F1010" i="1"/>
  <c r="G1010" i="1"/>
  <c r="C1011" i="1" l="1"/>
  <c r="B1011" i="1"/>
  <c r="I1011" i="1" l="1"/>
  <c r="A1012" i="1" s="1"/>
  <c r="D1011" i="1"/>
  <c r="H1011" i="1"/>
  <c r="F1011" i="1"/>
  <c r="G1011" i="1"/>
  <c r="C1012" i="1" l="1"/>
  <c r="B1012" i="1"/>
  <c r="I1012" i="1" l="1"/>
  <c r="A1013" i="1" s="1"/>
  <c r="D1012" i="1"/>
  <c r="H1012" i="1"/>
  <c r="F1012" i="1"/>
  <c r="G1012" i="1"/>
  <c r="C1013" i="1" l="1"/>
  <c r="B1013" i="1"/>
  <c r="I1013" i="1" l="1"/>
  <c r="A1014" i="1" s="1"/>
  <c r="D1013" i="1"/>
  <c r="H1013" i="1"/>
  <c r="F1013" i="1"/>
  <c r="G1013" i="1"/>
  <c r="C1014" i="1" l="1"/>
  <c r="B1014" i="1"/>
  <c r="F1014" i="1" l="1"/>
  <c r="D1014" i="1"/>
  <c r="I1014" i="1"/>
  <c r="A1015" i="1" s="1"/>
  <c r="G1014" i="1"/>
  <c r="H1014" i="1"/>
  <c r="B1015" i="1" l="1"/>
  <c r="C1015" i="1"/>
  <c r="F1015" i="1" l="1"/>
  <c r="H1015" i="1"/>
  <c r="G1015" i="1"/>
  <c r="I1015" i="1"/>
  <c r="A1016" i="1" s="1"/>
  <c r="D1015" i="1"/>
  <c r="C1016" i="1" l="1"/>
  <c r="B1016" i="1"/>
  <c r="F1016" i="1" l="1"/>
  <c r="D1016" i="1"/>
  <c r="I1016" i="1"/>
  <c r="A1017" i="1" s="1"/>
  <c r="H1016" i="1"/>
  <c r="G1016" i="1"/>
  <c r="B1017" i="1" l="1"/>
  <c r="C1017" i="1"/>
  <c r="F1017" i="1" l="1"/>
  <c r="H1017" i="1"/>
  <c r="G1017" i="1"/>
  <c r="I1017" i="1"/>
  <c r="A1018" i="1" s="1"/>
  <c r="D1017" i="1"/>
  <c r="C1018" i="1" l="1"/>
  <c r="B1018" i="1"/>
  <c r="F1018" i="1" l="1"/>
  <c r="D1018" i="1"/>
  <c r="I1018" i="1"/>
  <c r="A1019" i="1" s="1"/>
  <c r="G1018" i="1"/>
  <c r="H1018" i="1"/>
  <c r="B1019" i="1" l="1"/>
  <c r="C1019" i="1"/>
  <c r="F1019" i="1" l="1"/>
  <c r="H1019" i="1"/>
  <c r="G1019" i="1"/>
  <c r="I1019" i="1"/>
  <c r="A1020" i="1" s="1"/>
  <c r="D1019" i="1"/>
  <c r="C1020" i="1" l="1"/>
  <c r="B1020" i="1"/>
  <c r="F1020" i="1" l="1"/>
  <c r="D1020" i="1"/>
  <c r="I1020" i="1"/>
  <c r="A1021" i="1" s="1"/>
  <c r="H1020" i="1"/>
  <c r="G1020" i="1"/>
  <c r="B1021" i="1" l="1"/>
  <c r="C1021" i="1"/>
  <c r="F1021" i="1" l="1"/>
  <c r="H1021" i="1"/>
  <c r="G1021" i="1"/>
  <c r="D1021" i="1"/>
  <c r="I1021" i="1"/>
  <c r="A1022" i="1" s="1"/>
  <c r="C1022" i="1" l="1"/>
  <c r="B1022" i="1"/>
  <c r="F1022" i="1" l="1"/>
  <c r="D1022" i="1"/>
  <c r="I1022" i="1"/>
  <c r="A1023" i="1" s="1"/>
  <c r="G1022" i="1"/>
  <c r="H1022" i="1"/>
  <c r="B1023" i="1" l="1"/>
  <c r="C1023" i="1"/>
  <c r="F1023" i="1" l="1"/>
  <c r="H1023" i="1"/>
  <c r="G1023" i="1"/>
  <c r="I1023" i="1"/>
  <c r="A1024" i="1" s="1"/>
  <c r="D1023" i="1"/>
  <c r="C1024" i="1" l="1"/>
  <c r="B1024" i="1"/>
  <c r="F1024" i="1" l="1"/>
  <c r="D1024" i="1"/>
  <c r="I1024" i="1"/>
  <c r="A1025" i="1" s="1"/>
  <c r="H1024" i="1"/>
  <c r="G1024" i="1"/>
  <c r="B1025" i="1" l="1"/>
  <c r="C1025" i="1"/>
  <c r="F1025" i="1" l="1"/>
  <c r="H1025" i="1"/>
  <c r="G1025" i="1"/>
  <c r="I1025" i="1"/>
  <c r="A1026" i="1" s="1"/>
  <c r="D1025" i="1"/>
  <c r="C1026" i="1" l="1"/>
  <c r="B1026" i="1"/>
  <c r="I1026" i="1" l="1"/>
  <c r="A1027" i="1" s="1"/>
  <c r="D1026" i="1"/>
  <c r="G1026" i="1"/>
  <c r="F1026" i="1"/>
  <c r="H1026" i="1"/>
  <c r="C1027" i="1" l="1"/>
  <c r="B1027" i="1"/>
  <c r="I1027" i="1" l="1"/>
  <c r="A1028" i="1" s="1"/>
  <c r="D1027" i="1"/>
  <c r="F1027" i="1"/>
  <c r="H1027" i="1"/>
  <c r="G1027" i="1"/>
  <c r="C1028" i="1" l="1"/>
  <c r="B1028" i="1"/>
  <c r="I1028" i="1" l="1"/>
  <c r="A1029" i="1" s="1"/>
  <c r="D1028" i="1"/>
  <c r="G1028" i="1"/>
  <c r="F1028" i="1"/>
  <c r="H1028" i="1"/>
  <c r="C1029" i="1" l="1"/>
  <c r="B1029" i="1"/>
  <c r="I1029" i="1" l="1"/>
  <c r="A1030" i="1" s="1"/>
  <c r="D1029" i="1"/>
  <c r="H1029" i="1"/>
  <c r="G1029" i="1"/>
  <c r="F1029" i="1"/>
  <c r="B1030" i="1" l="1"/>
  <c r="C1030" i="1"/>
  <c r="I1030" i="1" l="1"/>
  <c r="A1031" i="1" s="1"/>
  <c r="D1030" i="1"/>
  <c r="G1030" i="1"/>
  <c r="H1030" i="1"/>
  <c r="F1030" i="1"/>
  <c r="C1031" i="1" l="1"/>
  <c r="B1031" i="1"/>
  <c r="I1031" i="1" l="1"/>
  <c r="A1032" i="1" s="1"/>
  <c r="D1031" i="1"/>
  <c r="H1031" i="1"/>
  <c r="G1031" i="1"/>
  <c r="F1031" i="1"/>
  <c r="B1032" i="1" l="1"/>
  <c r="C1032" i="1"/>
  <c r="I1032" i="1" l="1"/>
  <c r="A1033" i="1" s="1"/>
  <c r="D1032" i="1"/>
  <c r="G1032" i="1"/>
  <c r="H1032" i="1"/>
  <c r="F1032" i="1"/>
  <c r="C1033" i="1" l="1"/>
  <c r="B1033" i="1"/>
  <c r="I1033" i="1" l="1"/>
  <c r="A1034" i="1" s="1"/>
  <c r="D1033" i="1"/>
  <c r="G1033" i="1"/>
  <c r="F1033" i="1"/>
  <c r="H1033" i="1"/>
  <c r="C1034" i="1" l="1"/>
  <c r="B1034" i="1"/>
  <c r="I1034" i="1" l="1"/>
  <c r="A1035" i="1" s="1"/>
  <c r="D1034" i="1"/>
  <c r="G1034" i="1"/>
  <c r="F1034" i="1"/>
  <c r="H1034" i="1"/>
  <c r="C1035" i="1" l="1"/>
  <c r="B1035" i="1"/>
  <c r="I1035" i="1" l="1"/>
  <c r="A1036" i="1" s="1"/>
  <c r="D1035" i="1"/>
  <c r="F1035" i="1"/>
  <c r="G1035" i="1"/>
  <c r="H1035" i="1"/>
  <c r="C1036" i="1" l="1"/>
  <c r="B1036" i="1"/>
  <c r="I1036" i="1" l="1"/>
  <c r="A1037" i="1" s="1"/>
  <c r="D1036" i="1"/>
  <c r="G1036" i="1"/>
  <c r="H1036" i="1"/>
  <c r="F1036" i="1"/>
  <c r="C1037" i="1" l="1"/>
  <c r="B1037" i="1"/>
  <c r="I1037" i="1" l="1"/>
  <c r="A1038" i="1" s="1"/>
  <c r="D1037" i="1"/>
  <c r="H1037" i="1"/>
  <c r="F1037" i="1"/>
  <c r="G1037" i="1"/>
  <c r="B1038" i="1" l="1"/>
  <c r="C1038" i="1"/>
  <c r="I1038" i="1" l="1"/>
  <c r="A1039" i="1" s="1"/>
  <c r="D1038" i="1"/>
  <c r="G1038" i="1"/>
  <c r="H1038" i="1"/>
  <c r="F1038" i="1"/>
  <c r="C1039" i="1" l="1"/>
  <c r="B1039" i="1"/>
  <c r="I1039" i="1" l="1"/>
  <c r="A1040" i="1" s="1"/>
  <c r="D1039" i="1"/>
  <c r="H1039" i="1"/>
  <c r="G1039" i="1"/>
  <c r="F1039" i="1"/>
  <c r="C1040" i="1" l="1"/>
  <c r="B1040" i="1"/>
  <c r="I1040" i="1" l="1"/>
  <c r="A1041" i="1" s="1"/>
  <c r="D1040" i="1"/>
  <c r="G1040" i="1"/>
  <c r="H1040" i="1"/>
  <c r="F1040" i="1"/>
  <c r="C1041" i="1" l="1"/>
  <c r="B1041" i="1"/>
  <c r="I1041" i="1" l="1"/>
  <c r="A1042" i="1" s="1"/>
  <c r="D1041" i="1"/>
  <c r="G1041" i="1"/>
  <c r="F1041" i="1"/>
  <c r="H1041" i="1"/>
  <c r="C1042" i="1" l="1"/>
  <c r="B1042" i="1"/>
  <c r="I1042" i="1" l="1"/>
  <c r="A1043" i="1" s="1"/>
  <c r="D1042" i="1"/>
  <c r="G1042" i="1"/>
  <c r="F1042" i="1"/>
  <c r="H1042" i="1"/>
  <c r="C1043" i="1" l="1"/>
  <c r="B1043" i="1"/>
  <c r="I1043" i="1" l="1"/>
  <c r="A1044" i="1" s="1"/>
  <c r="D1043" i="1"/>
  <c r="F1043" i="1"/>
  <c r="H1043" i="1"/>
  <c r="G1043" i="1"/>
  <c r="C1044" i="1" l="1"/>
  <c r="B1044" i="1"/>
  <c r="I1044" i="1" l="1"/>
  <c r="A1045" i="1" s="1"/>
  <c r="D1044" i="1"/>
  <c r="G1044" i="1"/>
  <c r="F1044" i="1"/>
  <c r="H1044" i="1"/>
  <c r="C1045" i="1" l="1"/>
  <c r="B1045" i="1"/>
  <c r="I1045" i="1" l="1"/>
  <c r="A1046" i="1" s="1"/>
  <c r="D1045" i="1"/>
  <c r="H1045" i="1"/>
  <c r="G1045" i="1"/>
  <c r="F1045" i="1"/>
  <c r="B1046" i="1" l="1"/>
  <c r="C1046" i="1"/>
  <c r="I1046" i="1" l="1"/>
  <c r="A1047" i="1" s="1"/>
  <c r="D1046" i="1"/>
  <c r="G1046" i="1"/>
  <c r="H1046" i="1"/>
  <c r="F1046" i="1"/>
  <c r="C1047" i="1" l="1"/>
  <c r="B1047" i="1"/>
  <c r="I1047" i="1" l="1"/>
  <c r="A1048" i="1" s="1"/>
  <c r="D1047" i="1"/>
  <c r="H1047" i="1"/>
  <c r="G1047" i="1"/>
  <c r="F1047" i="1"/>
  <c r="B1048" i="1" l="1"/>
  <c r="C1048" i="1"/>
  <c r="I1048" i="1" l="1"/>
  <c r="A1049" i="1" s="1"/>
  <c r="D1048" i="1"/>
  <c r="G1048" i="1"/>
  <c r="H1048" i="1"/>
  <c r="F1048" i="1"/>
  <c r="C1049" i="1" l="1"/>
  <c r="B1049" i="1"/>
  <c r="I1049" i="1" l="1"/>
  <c r="A1050" i="1" s="1"/>
  <c r="D1049" i="1"/>
  <c r="G1049" i="1"/>
  <c r="F1049" i="1"/>
  <c r="H1049" i="1"/>
  <c r="C1050" i="1" l="1"/>
  <c r="B1050" i="1"/>
  <c r="I1050" i="1" l="1"/>
  <c r="A1051" i="1" s="1"/>
  <c r="D1050" i="1"/>
  <c r="G1050" i="1"/>
  <c r="F1050" i="1"/>
  <c r="H1050" i="1"/>
  <c r="C1051" i="1" l="1"/>
  <c r="B1051" i="1"/>
  <c r="I1051" i="1" l="1"/>
  <c r="A1052" i="1" s="1"/>
  <c r="D1051" i="1"/>
  <c r="F1051" i="1"/>
  <c r="G1051" i="1"/>
  <c r="H1051" i="1"/>
  <c r="C1052" i="1" l="1"/>
  <c r="B1052" i="1"/>
  <c r="I1052" i="1" l="1"/>
  <c r="A1053" i="1" s="1"/>
  <c r="D1052" i="1"/>
  <c r="G1052" i="1"/>
  <c r="H1052" i="1"/>
  <c r="F1052" i="1"/>
  <c r="C1053" i="1" l="1"/>
  <c r="B1053" i="1"/>
  <c r="I1053" i="1" l="1"/>
  <c r="A1054" i="1" s="1"/>
  <c r="D1053" i="1"/>
  <c r="H1053" i="1"/>
  <c r="F1053" i="1"/>
  <c r="G1053" i="1"/>
  <c r="B1054" i="1" l="1"/>
  <c r="C1054" i="1"/>
  <c r="I1054" i="1" l="1"/>
  <c r="A1055" i="1" s="1"/>
  <c r="D1054" i="1"/>
  <c r="G1054" i="1"/>
  <c r="H1054" i="1"/>
  <c r="F1054" i="1"/>
  <c r="C1055" i="1" l="1"/>
  <c r="B1055" i="1"/>
  <c r="I1055" i="1" l="1"/>
  <c r="A1056" i="1" s="1"/>
  <c r="D1055" i="1"/>
  <c r="H1055" i="1"/>
  <c r="G1055" i="1"/>
  <c r="F1055" i="1"/>
  <c r="C1056" i="1" l="1"/>
  <c r="B1056" i="1"/>
  <c r="I1056" i="1" l="1"/>
  <c r="A1057" i="1" s="1"/>
  <c r="D1056" i="1"/>
  <c r="G1056" i="1"/>
  <c r="H1056" i="1"/>
  <c r="F1056" i="1"/>
  <c r="C1057" i="1" l="1"/>
  <c r="B1057" i="1"/>
  <c r="I1057" i="1" l="1"/>
  <c r="A1058" i="1" s="1"/>
  <c r="D1057" i="1"/>
  <c r="G1057" i="1"/>
  <c r="F1057" i="1"/>
  <c r="H1057" i="1"/>
  <c r="C1058" i="1" l="1"/>
  <c r="B1058" i="1"/>
  <c r="I1058" i="1" l="1"/>
  <c r="A1059" i="1" s="1"/>
  <c r="D1058" i="1"/>
  <c r="G1058" i="1"/>
  <c r="F1058" i="1"/>
  <c r="H1058" i="1"/>
  <c r="C1059" i="1" l="1"/>
  <c r="B1059" i="1"/>
  <c r="I1059" i="1" l="1"/>
  <c r="A1060" i="1" s="1"/>
  <c r="D1059" i="1"/>
  <c r="F1059" i="1"/>
  <c r="H1059" i="1"/>
  <c r="G1059" i="1"/>
  <c r="C1060" i="1" l="1"/>
  <c r="B1060" i="1"/>
  <c r="I1060" i="1" l="1"/>
  <c r="A1061" i="1" s="1"/>
  <c r="D1060" i="1"/>
  <c r="G1060" i="1"/>
  <c r="F1060" i="1"/>
  <c r="H1060" i="1"/>
  <c r="C1061" i="1" l="1"/>
  <c r="B1061" i="1"/>
  <c r="I1061" i="1" l="1"/>
  <c r="A1062" i="1" s="1"/>
  <c r="D1061" i="1"/>
  <c r="H1061" i="1"/>
  <c r="G1061" i="1"/>
  <c r="F1061" i="1"/>
  <c r="B1062" i="1" l="1"/>
  <c r="C1062" i="1"/>
  <c r="I1062" i="1" l="1"/>
  <c r="A1063" i="1" s="1"/>
  <c r="D1062" i="1"/>
  <c r="G1062" i="1"/>
  <c r="H1062" i="1"/>
  <c r="F1062" i="1"/>
  <c r="C1063" i="1" l="1"/>
  <c r="I10" i="1" s="1"/>
  <c r="B1063" i="1"/>
  <c r="I9" i="1"/>
  <c r="I1063" i="1" l="1"/>
  <c r="I13" i="1" s="1"/>
  <c r="D1063" i="1"/>
  <c r="I11" i="1" s="1"/>
  <c r="H1063" i="1"/>
  <c r="G1063" i="1"/>
  <c r="F1063" i="1"/>
</calcChain>
</file>

<file path=xl/comments1.xml><?xml version="1.0" encoding="utf-8"?>
<comments xmlns="http://schemas.openxmlformats.org/spreadsheetml/2006/main">
  <authors>
    <author/>
  </authors>
  <commentList>
    <comment ref="C10" authorId="0">
      <text>
        <r>
          <rPr>
            <sz val="10"/>
            <color rgb="FF000000"/>
            <rFont val="Arial"/>
          </rPr>
          <t xml:space="preserve">Term of Loan
Mortgage loans usually have 15 or 30-year terms. Auto loans are usually between 2 and 5 years. To enter a number of months, you can calculate the years as =n/12 where n is the number of months (e.g. =18/12)
</t>
        </r>
      </text>
    </comment>
    <comment ref="C13" authorId="0">
      <text>
        <r>
          <rPr>
            <sz val="10"/>
            <color rgb="FF000000"/>
            <rFont val="Arial"/>
          </rPr>
          <t>Payment Frequency:
This defines the Payment Period, or the number of payments per year.</t>
        </r>
      </text>
    </comment>
    <comment ref="C14" authorId="0">
      <text>
        <r>
          <rPr>
            <sz val="10"/>
            <color rgb="FF000000"/>
            <rFont val="Arial"/>
          </rPr>
          <t>Days in Year (day count):
Usually 365 or 360. This is used to calculate the Daily Interest Rate, by dividing the annual rate by the Days in Year. Using 360 days in a year is a convention that comes from the days before calculators and computers (12 x 30 = 360).</t>
        </r>
      </text>
    </comment>
    <comment ref="C15" authorId="0">
      <text>
        <r>
          <rPr>
            <sz val="10"/>
            <color rgb="FF000000"/>
            <rFont val="Arial"/>
          </rPr>
          <t>Balloon Payment #:
If you were paying monthly and wanted to make a final balloon payment on the 60th month, you would enter 60 for the balloon payment #. Leave this field blank if you don't want to make a balloon payment.</t>
        </r>
      </text>
    </comment>
    <comment ref="C16" authorId="0">
      <text>
        <r>
          <rPr>
            <sz val="10"/>
            <color rgb="FF000000"/>
            <rFont val="Arial"/>
          </rPr>
          <t>Rounding:
Interest calculations are normally rounded to the nearest cent in an amortization schedule.</t>
        </r>
      </text>
    </comment>
    <comment ref="C18" authorId="0">
      <text>
        <r>
          <rPr>
            <sz val="10"/>
            <color rgb="FF000000"/>
            <rFont val="Arial"/>
          </rPr>
          <t>Estimated Payment:
Due to the variable number of days in each month and rounding, the estimated payment may not result in the exact Number of Payments as indicated by the selected Term. You can enter a more precise payment in the Actual Payment field to make the amortization schedule more closely match the one provided by your bank or lender.</t>
        </r>
      </text>
    </comment>
    <comment ref="C19" authorId="0">
      <text>
        <r>
          <rPr>
            <sz val="10"/>
            <color rgb="FF000000"/>
            <rFont val="Arial"/>
          </rPr>
          <t>Actual Payment:
If you enter an amount in this field, the Amortization Schedule will use this payment instead of the calculated payment. If you are trying to match the amortization schedule from a bank or lender, you can enter the actual amount here. You could also use this field to see how making extra payments effects things (by entering an amount larger than the normal payment).</t>
        </r>
      </text>
    </comment>
  </commentList>
</comments>
</file>

<file path=xl/comments2.xml><?xml version="1.0" encoding="utf-8"?>
<comments xmlns="http://schemas.openxmlformats.org/spreadsheetml/2006/main">
  <authors>
    <author/>
  </authors>
  <commentList>
    <comment ref="D16" authorId="0">
      <text>
        <r>
          <rPr>
            <sz val="10"/>
            <color rgb="FF000000"/>
            <rFont val="Arial"/>
          </rPr>
          <t>Principal Only Payment:
Enter an "x" in this column if the payment should be applied only to the principal. In this case, the interest accrued is added to the interest balance.</t>
        </r>
      </text>
    </comment>
  </commentList>
</comments>
</file>

<file path=xl/sharedStrings.xml><?xml version="1.0" encoding="utf-8"?>
<sst xmlns="http://schemas.openxmlformats.org/spreadsheetml/2006/main" count="108" uniqueCount="82">
  <si>
    <t>Simple Interest Loan Calculator</t>
  </si>
  <si>
    <t>Borrower:</t>
  </si>
  <si>
    <t>[Lender Name]</t>
  </si>
  <si>
    <t>[Address, City, ST  ZIP]</t>
  </si>
  <si>
    <t>Phone: [Phone]</t>
  </si>
  <si>
    <t>Loan Information</t>
  </si>
  <si>
    <t>[42]</t>
  </si>
  <si>
    <t>Summary</t>
  </si>
  <si>
    <t>Payment Frequency Options</t>
  </si>
  <si>
    <t>Loan Amount</t>
  </si>
  <si>
    <t>Daily Interest Rate</t>
  </si>
  <si>
    <t>Frequency</t>
  </si>
  <si>
    <t>Payments/yr</t>
  </si>
  <si>
    <t>Months</t>
  </si>
  <si>
    <t>Annual Interest Rate</t>
  </si>
  <si>
    <t>Number of Payments</t>
  </si>
  <si>
    <t>Annual</t>
  </si>
  <si>
    <t>Term of Loan in Years</t>
  </si>
  <si>
    <t>Total Payments</t>
  </si>
  <si>
    <t>Semi-Annual</t>
  </si>
  <si>
    <t>Loan Issue Date</t>
  </si>
  <si>
    <t>Total Interest</t>
  </si>
  <si>
    <t>Quarterly</t>
  </si>
  <si>
    <t>First Payment Date</t>
  </si>
  <si>
    <t>Balloon Payment</t>
  </si>
  <si>
    <t>Bi-Monthly</t>
  </si>
  <si>
    <t>Payment Frequency</t>
  </si>
  <si>
    <t>Monthly</t>
  </si>
  <si>
    <t>Days in Year</t>
  </si>
  <si>
    <t>Semi-Monthly</t>
  </si>
  <si>
    <t>Balloon Payment #</t>
  </si>
  <si>
    <t>Bi-Weekly</t>
  </si>
  <si>
    <t>n/a</t>
  </si>
  <si>
    <t>Rounding</t>
  </si>
  <si>
    <t>On</t>
  </si>
  <si>
    <t>Weekly</t>
  </si>
  <si>
    <t>Chosen:</t>
  </si>
  <si>
    <t>(estimate)</t>
  </si>
  <si>
    <t>Amortization Schedule</t>
  </si>
  <si>
    <t>Pmt
No.</t>
  </si>
  <si>
    <t>Date</t>
  </si>
  <si>
    <t>Payment Due</t>
  </si>
  <si>
    <t>Interest
Accrued</t>
  </si>
  <si>
    <t>Interest
Balance</t>
  </si>
  <si>
    <t>Principal Paid</t>
  </si>
  <si>
    <t>Principal
Balance</t>
  </si>
  <si>
    <t>Total
Owed</t>
  </si>
  <si>
    <t>Simple Interest Loan Payment Tracker</t>
  </si>
  <si>
    <t>Summary To Date</t>
  </si>
  <si>
    <t>See the Help worksheet for instructions.</t>
  </si>
  <si>
    <t>Unhide columns G-I to track fees.</t>
  </si>
  <si>
    <t>Total Interest Accrued</t>
  </si>
  <si>
    <t>Total Owed</t>
  </si>
  <si>
    <t>Payment (for reference)</t>
  </si>
  <si>
    <t>◄ Enter the payment as a reminder. It does not affect calculations.</t>
  </si>
  <si>
    <t>Payment History</t>
  </si>
  <si>
    <t>The Interest Accrued is Rounded</t>
  </si>
  <si>
    <t>Payment</t>
  </si>
  <si>
    <t>Pr. Only</t>
  </si>
  <si>
    <t>Fees Charged</t>
  </si>
  <si>
    <t>Fees Paid</t>
  </si>
  <si>
    <t>Fee Balance</t>
  </si>
  <si>
    <t>Interest Paid</t>
  </si>
  <si>
    <t xml:space="preserve"> - </t>
  </si>
  <si>
    <t>◄ Enter the payment date and the payment amount in the yellow fields.</t>
  </si>
  <si>
    <t>HELP</t>
  </si>
  <si>
    <t>About This Spreadsheet</t>
  </si>
  <si>
    <r>
      <rPr>
        <sz val="11"/>
        <color rgb="FF000000"/>
        <rFont val="Arial"/>
      </rPr>
      <t xml:space="preserve">A Simple Interest Loan accrues interest on a daily basis and the interest is calculated using the formula </t>
    </r>
    <r>
      <rPr>
        <i/>
        <sz val="11"/>
        <color rgb="FF000000"/>
        <rFont val="Arial"/>
      </rPr>
      <t>daily rate</t>
    </r>
    <r>
      <rPr>
        <sz val="11"/>
        <color rgb="FF000000"/>
        <rFont val="Arial"/>
      </rPr>
      <t xml:space="preserve"> * </t>
    </r>
    <r>
      <rPr>
        <i/>
        <sz val="11"/>
        <color rgb="FF000000"/>
        <rFont val="Arial"/>
      </rPr>
      <t>days since last payment</t>
    </r>
    <r>
      <rPr>
        <sz val="11"/>
        <color rgb="FF000000"/>
        <rFont val="Arial"/>
      </rPr>
      <t xml:space="preserve"> * </t>
    </r>
    <r>
      <rPr>
        <i/>
        <sz val="11"/>
        <color rgb="FF000000"/>
        <rFont val="Arial"/>
      </rPr>
      <t>principal balance</t>
    </r>
    <r>
      <rPr>
        <sz val="11"/>
        <color rgb="FF000000"/>
        <rFont val="Arial"/>
      </rPr>
      <t>. Unpaid interest is accrued in a separate interest balance and is not added to the principal. Payments are first applied to the interest accrued and previous interest balance. Anything left over is applied to the principal.</t>
    </r>
  </si>
  <si>
    <t>If you are using this spreadsheet as a lender or on behalf of a client, please purchase the Commercial Use license. The free version is meant for the borrower or as a trial for people who are considering the commercial version.</t>
  </si>
  <si>
    <t>Worksheet Protection</t>
  </si>
  <si>
    <r>
      <rPr>
        <sz val="11"/>
        <color rgb="FF000000"/>
        <rFont val="Arial"/>
      </rPr>
      <t xml:space="preserve">The Calculator and Payment worksheets are protected to help the user avoid editing cells that should not be edited. To </t>
    </r>
    <r>
      <rPr>
        <i/>
        <sz val="11"/>
        <color rgb="FF000000"/>
        <rFont val="Arial"/>
      </rPr>
      <t>unprotect</t>
    </r>
    <r>
      <rPr>
        <sz val="11"/>
        <color rgb="FF000000"/>
        <rFont val="Arial"/>
      </rPr>
      <t xml:space="preserve"> a worksheet, go to the Review tab in Excel.</t>
    </r>
  </si>
  <si>
    <t>Calculator Worksheet</t>
  </si>
  <si>
    <t>The calculator worksheet can be used to analyze a loan, calculate a monthly payment, and create an amortization schedule based on the assumption that all payments are made exactly on the due date. You can experiment with entering different Actual Payment amounts to see how that affects the Total Interest and Number of Payments.</t>
  </si>
  <si>
    <t>Read the comments in some of the cells (marked with a red triangle) to learn more about the different input fields.</t>
  </si>
  <si>
    <t>Payment Worksheet</t>
  </si>
  <si>
    <t>This worksheet provides a way to track actual payments. After entering the loan information, enter the dates and payment amounts within the Payment History table. The date should be the date the payment is processed.</t>
  </si>
  <si>
    <r>
      <rPr>
        <b/>
        <sz val="11"/>
        <color rgb="FF000000"/>
        <rFont val="Arial"/>
      </rPr>
      <t>Fees</t>
    </r>
    <r>
      <rPr>
        <sz val="11"/>
        <color rgb="FF000000"/>
        <rFont val="Arial"/>
      </rPr>
      <t>: If the fee columns are not needed, you can hide those columns. Fees are not paid automatically. They are paid only when you enter an amount in the Fee Paid column. The remainder of the payment is applied to interest and principal. Unpaid fees are added to the Fee balance. Unpaid fees are not added to the principal.</t>
    </r>
  </si>
  <si>
    <r>
      <rPr>
        <b/>
        <sz val="11"/>
        <color rgb="FF000000"/>
        <rFont val="Arial"/>
      </rPr>
      <t>Missed Payments</t>
    </r>
    <r>
      <rPr>
        <sz val="11"/>
        <color rgb="FF000000"/>
        <rFont val="Arial"/>
      </rPr>
      <t>: You can enter the due date and a 0 (zero) for the amount. Entering a zero amount on the due date is a convenient way to indicate that a payment was missed or late.</t>
    </r>
  </si>
  <si>
    <r>
      <rPr>
        <b/>
        <sz val="11"/>
        <color rgb="FF000000"/>
        <rFont val="Arial"/>
      </rPr>
      <t>Principal-Only Payment</t>
    </r>
    <r>
      <rPr>
        <sz val="11"/>
        <color rgb="FF000000"/>
        <rFont val="Arial"/>
      </rPr>
      <t>: This column (D) is hidden by default. To record a principal-only payment, unhide the column and enter an "x" to make a payment apply only to the principal. Interest accrued up to that point will be added to the unpaid interest balance.</t>
    </r>
  </si>
  <si>
    <r>
      <rPr>
        <b/>
        <sz val="11"/>
        <color rgb="FF000000"/>
        <rFont val="Arial"/>
      </rPr>
      <t>To fully pay off a loan</t>
    </r>
    <r>
      <rPr>
        <sz val="11"/>
        <color rgb="FF000000"/>
        <rFont val="Arial"/>
      </rPr>
      <t>, first enter the date of the payment. You will need to calculate the payment amount, which should be the previous Total Owed plus the current Interest Accrued.</t>
    </r>
  </si>
  <si>
    <t>TAX ROBO</t>
  </si>
  <si>
    <t>https://taxrobo.in/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</si>
</sst>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m/d/yy"/>
    <numFmt numFmtId="165" formatCode="_(* #,##0_);_(* \(#,##0\);_(* &quot;-&quot;??_);_(@_)"/>
  </numFmts>
  <fonts count="39" x14ac:knownFonts="1">
    <font>
      <sz val="10"/>
      <color rgb="FF000000"/>
      <name val="Arial"/>
    </font>
    <font>
      <sz val="18"/>
      <color theme="1"/>
      <name val="Arial"/>
    </font>
    <font>
      <sz val="10"/>
      <color theme="1"/>
      <name val="Arial"/>
    </font>
    <font>
      <b/>
      <sz val="10"/>
      <color theme="1"/>
      <name val="Arial"/>
    </font>
    <font>
      <sz val="11"/>
      <color theme="1"/>
      <name val="Arial"/>
    </font>
    <font>
      <sz val="18"/>
      <color rgb="FF2C3A65"/>
      <name val="Arial"/>
    </font>
    <font>
      <sz val="10"/>
      <color rgb="FF595959"/>
      <name val="Arial"/>
    </font>
    <font>
      <sz val="8"/>
      <color rgb="FF7F7F7F"/>
      <name val="Arial"/>
    </font>
    <font>
      <b/>
      <sz val="11"/>
      <color rgb="FF2C3A65"/>
      <name val="Arial"/>
    </font>
    <font>
      <sz val="11"/>
      <color rgb="FF000000"/>
      <name val="Arial"/>
    </font>
    <font>
      <b/>
      <sz val="12"/>
      <color theme="1"/>
      <name val="Arial"/>
    </font>
    <font>
      <sz val="10"/>
      <color rgb="FF0000FF"/>
      <name val="Arial"/>
    </font>
    <font>
      <b/>
      <sz val="12"/>
      <color rgb="FFFFFFFF"/>
      <name val="Calibri"/>
    </font>
    <font>
      <sz val="11"/>
      <color rgb="FF595959"/>
      <name val="Calibri"/>
    </font>
    <font>
      <sz val="11"/>
      <color theme="1"/>
      <name val="Tahoma"/>
    </font>
    <font>
      <sz val="10"/>
      <color theme="1"/>
      <name val="Calibri"/>
    </font>
    <font>
      <i/>
      <sz val="11"/>
      <color rgb="FF000000"/>
      <name val="Arial"/>
    </font>
    <font>
      <b/>
      <sz val="11"/>
      <color rgb="FF000000"/>
      <name val="Arial"/>
    </font>
    <font>
      <sz val="10"/>
      <color rgb="FF000000"/>
      <name val="Arial"/>
    </font>
    <font>
      <b/>
      <sz val="11"/>
      <color theme="1"/>
      <name val="Book Antiqua"/>
      <family val="1"/>
    </font>
    <font>
      <sz val="11"/>
      <color theme="1"/>
      <name val="Book Antiqua"/>
      <family val="1"/>
    </font>
    <font>
      <b/>
      <sz val="11"/>
      <color rgb="FFFF0000"/>
      <name val="Book Antiqua"/>
      <family val="1"/>
    </font>
    <font>
      <b/>
      <sz val="11"/>
      <color rgb="FF1D2743"/>
      <name val="Book Antiqua"/>
      <family val="1"/>
    </font>
    <font>
      <sz val="11"/>
      <color rgb="FFFFFFFF"/>
      <name val="Book Antiqua"/>
      <family val="1"/>
    </font>
    <font>
      <sz val="11"/>
      <color rgb="FF000000"/>
      <name val="Book Antiqua"/>
      <family val="1"/>
    </font>
    <font>
      <b/>
      <sz val="11"/>
      <color rgb="FF595959"/>
      <name val="Book Antiqua"/>
      <family val="1"/>
    </font>
    <font>
      <sz val="11"/>
      <color rgb="FF595959"/>
      <name val="Book Antiqua"/>
      <family val="1"/>
    </font>
    <font>
      <b/>
      <sz val="11"/>
      <color theme="4"/>
      <name val="Book Antiqua"/>
      <family val="1"/>
    </font>
    <font>
      <sz val="11"/>
      <color rgb="FFF2F2F2"/>
      <name val="Book Antiqua"/>
      <family val="1"/>
    </font>
    <font>
      <u/>
      <sz val="11"/>
      <color rgb="FF0000FF"/>
      <name val="Book Antiqua"/>
      <family val="1"/>
    </font>
    <font>
      <sz val="11"/>
      <color theme="4"/>
      <name val="Book Antiqua"/>
      <family val="1"/>
    </font>
    <font>
      <sz val="11"/>
      <name val="Book Antiqua"/>
      <family val="1"/>
    </font>
    <font>
      <i/>
      <sz val="11"/>
      <color theme="1"/>
      <name val="Book Antiqua"/>
      <family val="1"/>
    </font>
    <font>
      <b/>
      <sz val="22"/>
      <color rgb="FF1D2743"/>
      <name val="Book Antiqua"/>
      <family val="1"/>
    </font>
    <font>
      <sz val="22"/>
      <color theme="1"/>
      <name val="Book Antiqua"/>
      <family val="1"/>
    </font>
    <font>
      <b/>
      <sz val="22"/>
      <color rgb="FFFFFFFF"/>
      <name val="Book Antiqua"/>
      <family val="1"/>
    </font>
    <font>
      <sz val="22"/>
      <color rgb="FFFFFFFF"/>
      <name val="Book Antiqua"/>
      <family val="1"/>
    </font>
    <font>
      <u/>
      <sz val="10"/>
      <color theme="10"/>
      <name val="Arial"/>
      <family val="2"/>
    </font>
    <font>
      <b/>
      <u/>
      <sz val="18"/>
      <color theme="10"/>
      <name val="Arial Unicode MS"/>
      <family val="2"/>
    </font>
  </fonts>
  <fills count="11">
    <fill>
      <patternFill patternType="none"/>
    </fill>
    <fill>
      <patternFill patternType="gray125"/>
    </fill>
    <fill>
      <patternFill patternType="solid">
        <fgColor rgb="FFA7B3D8"/>
        <bgColor rgb="FFA7B3D8"/>
      </patternFill>
    </fill>
    <fill>
      <patternFill patternType="solid">
        <fgColor rgb="FFBFBFBF"/>
        <bgColor rgb="FFBFBFBF"/>
      </patternFill>
    </fill>
    <fill>
      <patternFill patternType="solid">
        <fgColor rgb="FFD3D9EB"/>
        <bgColor rgb="FFD3D9EB"/>
      </patternFill>
    </fill>
    <fill>
      <patternFill patternType="solid">
        <fgColor rgb="FFF2F2F2"/>
        <bgColor rgb="FFF2F2F2"/>
      </patternFill>
    </fill>
    <fill>
      <patternFill patternType="solid">
        <fgColor rgb="FFD8D8D8"/>
        <bgColor rgb="FFD8D8D8"/>
      </patternFill>
    </fill>
    <fill>
      <patternFill patternType="solid">
        <fgColor rgb="FFEAEAEA"/>
        <bgColor rgb="FFEAEAEA"/>
      </patternFill>
    </fill>
    <fill>
      <patternFill patternType="solid">
        <fgColor rgb="FFE4E8F3"/>
        <bgColor rgb="FFE4E8F3"/>
      </patternFill>
    </fill>
    <fill>
      <patternFill patternType="solid">
        <fgColor rgb="FFFFFFCC"/>
        <bgColor rgb="FFFFFFCC"/>
      </patternFill>
    </fill>
    <fill>
      <patternFill patternType="solid">
        <fgColor theme="0"/>
        <bgColor theme="0"/>
      </patternFill>
    </fill>
  </fills>
  <borders count="17">
    <border>
      <left/>
      <right/>
      <top/>
      <bottom/>
      <diagonal/>
    </border>
    <border>
      <left/>
      <right/>
      <top/>
      <bottom/>
      <diagonal/>
    </border>
    <border>
      <left/>
      <right/>
      <top/>
      <bottom style="thin">
        <color rgb="FFB2B2B2"/>
      </bottom>
      <diagonal/>
    </border>
    <border>
      <left/>
      <right/>
      <top/>
      <bottom style="thin">
        <color theme="4"/>
      </bottom>
      <diagonal/>
    </border>
    <border>
      <left style="thin">
        <color rgb="FFB2B2B2"/>
      </left>
      <right style="thin">
        <color rgb="FFB2B2B2"/>
      </right>
      <top/>
      <bottom style="thin">
        <color rgb="FFB2B2B2"/>
      </bottom>
      <diagonal/>
    </border>
    <border>
      <left style="thin">
        <color rgb="FFB2B2B2"/>
      </left>
      <right style="thin">
        <color rgb="FFB2B2B2"/>
      </right>
      <top style="thin">
        <color rgb="FFB2B2B2"/>
      </top>
      <bottom style="thin">
        <color rgb="FFB2B2B2"/>
      </bottom>
      <diagonal/>
    </border>
    <border>
      <left style="thin">
        <color rgb="FFBFBFBF"/>
      </left>
      <right style="thin">
        <color rgb="FFBFBFBF"/>
      </right>
      <top style="thin">
        <color rgb="FFBFBFBF"/>
      </top>
      <bottom style="thin">
        <color rgb="FFBFBFBF"/>
      </bottom>
      <diagonal/>
    </border>
    <border>
      <left/>
      <right/>
      <top/>
      <bottom style="medium">
        <color theme="4"/>
      </bottom>
      <diagonal/>
    </border>
    <border>
      <left/>
      <right/>
      <top style="thin">
        <color theme="4"/>
      </top>
      <bottom/>
      <diagonal/>
    </border>
    <border>
      <left/>
      <right/>
      <top style="thin">
        <color theme="4"/>
      </top>
      <bottom/>
      <diagonal/>
    </border>
    <border>
      <left/>
      <right style="thin">
        <color rgb="FFB2B2B2"/>
      </right>
      <top style="thin">
        <color theme="4"/>
      </top>
      <bottom/>
      <diagonal/>
    </border>
    <border>
      <left/>
      <right/>
      <top/>
      <bottom/>
      <diagonal/>
    </border>
    <border>
      <left/>
      <right/>
      <top/>
      <bottom/>
      <diagonal/>
    </border>
    <border>
      <left/>
      <right style="thin">
        <color rgb="FFB2B2B2"/>
      </right>
      <top/>
      <bottom/>
      <diagonal/>
    </border>
    <border>
      <left/>
      <right style="thin">
        <color rgb="FFB2B2B2"/>
      </right>
      <top/>
      <bottom/>
      <diagonal/>
    </border>
    <border>
      <left/>
      <right/>
      <top/>
      <bottom style="thin">
        <color rgb="FF000000"/>
      </bottom>
      <diagonal/>
    </border>
    <border>
      <left style="thin">
        <color theme="0"/>
      </left>
      <right style="thin">
        <color theme="0"/>
      </right>
      <top style="thin">
        <color theme="0"/>
      </top>
      <bottom style="thin">
        <color theme="0"/>
      </bottom>
      <diagonal/>
    </border>
  </borders>
  <cellStyleXfs count="3">
    <xf numFmtId="0" fontId="0" fillId="0" borderId="0"/>
    <xf numFmtId="43" fontId="18" fillId="0" borderId="0" applyFont="0" applyFill="0" applyBorder="0" applyAlignment="0" applyProtection="0"/>
    <xf numFmtId="0" fontId="37" fillId="0" borderId="0" applyNumberFormat="0" applyFill="0" applyBorder="0" applyAlignment="0" applyProtection="0"/>
  </cellStyleXfs>
  <cellXfs count="118">
    <xf numFmtId="0" fontId="0" fillId="0" borderId="0" xfId="0" applyFont="1" applyAlignment="1"/>
    <xf numFmtId="0" fontId="2" fillId="0" borderId="0" xfId="0" applyFont="1"/>
    <xf numFmtId="0" fontId="5" fillId="5" borderId="1" xfId="0" applyFont="1" applyFill="1" applyBorder="1" applyAlignment="1">
      <alignment vertical="center"/>
    </xf>
    <xf numFmtId="0" fontId="1" fillId="5" borderId="1" xfId="0" applyFont="1" applyFill="1" applyBorder="1" applyAlignment="1">
      <alignment vertical="center"/>
    </xf>
    <xf numFmtId="0" fontId="2" fillId="5" borderId="1" xfId="0" applyFont="1" applyFill="1" applyBorder="1" applyAlignment="1">
      <alignment horizontal="right" vertical="center"/>
    </xf>
    <xf numFmtId="0" fontId="6" fillId="0" borderId="0" xfId="0" applyFont="1" applyAlignment="1">
      <alignment horizontal="left"/>
    </xf>
    <xf numFmtId="0" fontId="7" fillId="0" borderId="0" xfId="0" applyFont="1" applyAlignment="1">
      <alignment horizontal="right"/>
    </xf>
    <xf numFmtId="0" fontId="2" fillId="0" borderId="0" xfId="0" applyFont="1" applyAlignment="1">
      <alignment vertical="top"/>
    </xf>
    <xf numFmtId="0" fontId="8" fillId="0" borderId="0" xfId="0" applyFont="1" applyAlignment="1">
      <alignment horizontal="left"/>
    </xf>
    <xf numFmtId="0" fontId="9" fillId="0" borderId="0" xfId="0" applyFont="1" applyAlignment="1">
      <alignment horizontal="left" vertical="top" wrapText="1" readingOrder="1"/>
    </xf>
    <xf numFmtId="0" fontId="10" fillId="0" borderId="0" xfId="0" applyFont="1"/>
    <xf numFmtId="0" fontId="4" fillId="0" borderId="0" xfId="0" applyFont="1" applyAlignment="1">
      <alignment horizontal="left" vertical="top" wrapText="1" readingOrder="1"/>
    </xf>
    <xf numFmtId="0" fontId="4" fillId="0" borderId="16" xfId="0" applyFont="1" applyBorder="1" applyAlignment="1">
      <alignment horizontal="left" wrapText="1"/>
    </xf>
    <xf numFmtId="0" fontId="4" fillId="0" borderId="0" xfId="0" applyFont="1" applyAlignment="1">
      <alignment vertical="top" wrapText="1"/>
    </xf>
    <xf numFmtId="0" fontId="11" fillId="0" borderId="0" xfId="0" applyFont="1"/>
    <xf numFmtId="0" fontId="2" fillId="10" borderId="1" xfId="0" applyFont="1" applyFill="1" applyBorder="1" applyAlignment="1">
      <alignment horizontal="right" vertical="top"/>
    </xf>
    <xf numFmtId="0" fontId="12" fillId="10" borderId="1" xfId="0" applyFont="1" applyFill="1" applyBorder="1"/>
    <xf numFmtId="0" fontId="2" fillId="10" borderId="1" xfId="0" applyFont="1" applyFill="1" applyBorder="1"/>
    <xf numFmtId="0" fontId="2" fillId="10" borderId="0" xfId="0" applyFont="1" applyFill="1"/>
    <xf numFmtId="0" fontId="11" fillId="10" borderId="0" xfId="0" applyFont="1" applyFill="1"/>
    <xf numFmtId="0" fontId="13" fillId="10" borderId="1" xfId="0" applyFont="1" applyFill="1" applyBorder="1" applyAlignment="1">
      <alignment horizontal="center"/>
    </xf>
    <xf numFmtId="0" fontId="14" fillId="10" borderId="0" xfId="0" applyFont="1" applyFill="1" applyAlignment="1">
      <alignment horizontal="left"/>
    </xf>
    <xf numFmtId="0" fontId="15" fillId="10" borderId="0" xfId="0" applyFont="1" applyFill="1"/>
    <xf numFmtId="0" fontId="3" fillId="0" borderId="0" xfId="0" applyFont="1"/>
    <xf numFmtId="43" fontId="2" fillId="0" borderId="0" xfId="0" applyNumberFormat="1" applyFont="1"/>
    <xf numFmtId="0" fontId="19" fillId="2" borderId="3" xfId="0" applyFont="1" applyFill="1" applyBorder="1" applyAlignment="1">
      <alignment horizontal="left" vertical="center"/>
    </xf>
    <xf numFmtId="0" fontId="20" fillId="0" borderId="0" xfId="0" applyFont="1" applyAlignment="1">
      <alignment horizontal="right"/>
    </xf>
    <xf numFmtId="0" fontId="19" fillId="2" borderId="7" xfId="0" applyFont="1" applyFill="1" applyBorder="1" applyAlignment="1">
      <alignment horizontal="center" vertical="center" wrapText="1"/>
    </xf>
    <xf numFmtId="0" fontId="19" fillId="2" borderId="7" xfId="0" applyFont="1" applyFill="1" applyBorder="1" applyAlignment="1">
      <alignment horizontal="right" vertical="center" wrapText="1"/>
    </xf>
    <xf numFmtId="0" fontId="22" fillId="2" borderId="1" xfId="0" applyFont="1" applyFill="1" applyBorder="1" applyAlignment="1">
      <alignment vertical="center"/>
    </xf>
    <xf numFmtId="0" fontId="20" fillId="2" borderId="1" xfId="0" applyFont="1" applyFill="1" applyBorder="1"/>
    <xf numFmtId="0" fontId="20" fillId="0" borderId="0" xfId="0" applyFont="1"/>
    <xf numFmtId="0" fontId="24" fillId="0" borderId="0" xfId="0" applyFont="1" applyAlignment="1"/>
    <xf numFmtId="0" fontId="25"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horizontal="left"/>
    </xf>
    <xf numFmtId="0" fontId="27" fillId="0" borderId="0" xfId="0" applyFont="1" applyAlignment="1">
      <alignment vertical="center"/>
    </xf>
    <xf numFmtId="0" fontId="19" fillId="3" borderId="1" xfId="0" applyFont="1" applyFill="1" applyBorder="1"/>
    <xf numFmtId="0" fontId="20" fillId="3" borderId="1" xfId="0" applyFont="1" applyFill="1" applyBorder="1"/>
    <xf numFmtId="0" fontId="20" fillId="4" borderId="1" xfId="0" applyFont="1" applyFill="1" applyBorder="1"/>
    <xf numFmtId="0" fontId="27" fillId="0" borderId="0" xfId="0" applyFont="1"/>
    <xf numFmtId="0" fontId="20" fillId="3" borderId="1" xfId="0" applyFont="1" applyFill="1" applyBorder="1" applyAlignment="1">
      <alignment horizontal="right"/>
    </xf>
    <xf numFmtId="0" fontId="20" fillId="5" borderId="1" xfId="0" applyFont="1" applyFill="1" applyBorder="1" applyAlignment="1">
      <alignment horizontal="right"/>
    </xf>
    <xf numFmtId="0" fontId="20" fillId="5" borderId="1" xfId="0" applyFont="1" applyFill="1" applyBorder="1"/>
    <xf numFmtId="0" fontId="20" fillId="0" borderId="0" xfId="0" applyFont="1" applyAlignment="1">
      <alignment vertical="center" wrapText="1"/>
    </xf>
    <xf numFmtId="0" fontId="20" fillId="6" borderId="1" xfId="0" applyFont="1" applyFill="1" applyBorder="1" applyAlignment="1">
      <alignment horizontal="right"/>
    </xf>
    <xf numFmtId="0" fontId="20" fillId="6" borderId="1" xfId="0" applyFont="1" applyFill="1" applyBorder="1"/>
    <xf numFmtId="0" fontId="22" fillId="0" borderId="0" xfId="0" applyFont="1"/>
    <xf numFmtId="0" fontId="20" fillId="4" borderId="1" xfId="0" applyFont="1" applyFill="1" applyBorder="1" applyAlignment="1">
      <alignment horizontal="center"/>
    </xf>
    <xf numFmtId="164" fontId="20" fillId="4" borderId="1" xfId="0" applyNumberFormat="1" applyFont="1" applyFill="1" applyBorder="1" applyAlignment="1">
      <alignment horizontal="right"/>
    </xf>
    <xf numFmtId="4" fontId="20" fillId="0" borderId="0" xfId="0" applyNumberFormat="1" applyFont="1"/>
    <xf numFmtId="0" fontId="20" fillId="0" borderId="0" xfId="0" applyFont="1" applyAlignment="1">
      <alignment horizontal="center"/>
    </xf>
    <xf numFmtId="164" fontId="20" fillId="0" borderId="0" xfId="0" applyNumberFormat="1" applyFont="1" applyAlignment="1">
      <alignment horizontal="right"/>
    </xf>
    <xf numFmtId="0" fontId="20" fillId="7" borderId="1" xfId="0" applyFont="1" applyFill="1" applyBorder="1"/>
    <xf numFmtId="165" fontId="20" fillId="2" borderId="1" xfId="1" applyNumberFormat="1" applyFont="1" applyFill="1" applyBorder="1"/>
    <xf numFmtId="165" fontId="23" fillId="2" borderId="1" xfId="1" applyNumberFormat="1" applyFont="1" applyFill="1" applyBorder="1"/>
    <xf numFmtId="165" fontId="20" fillId="0" borderId="0" xfId="1" applyNumberFormat="1" applyFont="1"/>
    <xf numFmtId="165" fontId="20" fillId="0" borderId="2" xfId="1" applyNumberFormat="1" applyFont="1" applyBorder="1"/>
    <xf numFmtId="165" fontId="20" fillId="0" borderId="0" xfId="1" applyNumberFormat="1" applyFont="1" applyAlignment="1">
      <alignment horizontal="right"/>
    </xf>
    <xf numFmtId="165" fontId="20" fillId="0" borderId="0" xfId="1" applyNumberFormat="1" applyFont="1" applyAlignment="1">
      <alignment horizontal="left"/>
    </xf>
    <xf numFmtId="165" fontId="19" fillId="2" borderId="3" xfId="1" applyNumberFormat="1" applyFont="1" applyFill="1" applyBorder="1" applyAlignment="1">
      <alignment horizontal="left" vertical="center"/>
    </xf>
    <xf numFmtId="165" fontId="23" fillId="0" borderId="0" xfId="1" applyNumberFormat="1" applyFont="1"/>
    <xf numFmtId="165" fontId="19" fillId="2" borderId="3" xfId="1" applyNumberFormat="1" applyFont="1" applyFill="1" applyBorder="1" applyAlignment="1">
      <alignment horizontal="center" wrapText="1"/>
    </xf>
    <xf numFmtId="165" fontId="20" fillId="4" borderId="1" xfId="1" applyNumberFormat="1" applyFont="1" applyFill="1" applyBorder="1" applyAlignment="1">
      <alignment horizontal="right"/>
    </xf>
    <xf numFmtId="165" fontId="20" fillId="0" borderId="4" xfId="1" applyNumberFormat="1" applyFont="1" applyBorder="1"/>
    <xf numFmtId="165" fontId="20" fillId="4" borderId="1" xfId="1" applyNumberFormat="1" applyFont="1" applyFill="1" applyBorder="1"/>
    <xf numFmtId="165" fontId="20" fillId="0" borderId="5" xfId="1" applyNumberFormat="1" applyFont="1" applyBorder="1"/>
    <xf numFmtId="165" fontId="20" fillId="0" borderId="5" xfId="1" applyNumberFormat="1" applyFont="1" applyBorder="1" applyAlignment="1">
      <alignment horizontal="right"/>
    </xf>
    <xf numFmtId="165" fontId="21" fillId="0" borderId="0" xfId="1" applyNumberFormat="1" applyFont="1" applyAlignment="1">
      <alignment horizontal="right"/>
    </xf>
    <xf numFmtId="165" fontId="20" fillId="0" borderId="6" xfId="1" applyNumberFormat="1" applyFont="1" applyBorder="1" applyAlignment="1">
      <alignment horizontal="right" vertical="center"/>
    </xf>
    <xf numFmtId="165" fontId="23" fillId="0" borderId="0" xfId="1" applyNumberFormat="1" applyFont="1" applyAlignment="1">
      <alignment horizontal="right"/>
    </xf>
    <xf numFmtId="165" fontId="28" fillId="0" borderId="0" xfId="1" applyNumberFormat="1" applyFont="1"/>
    <xf numFmtId="165" fontId="22" fillId="0" borderId="0" xfId="1" applyNumberFormat="1" applyFont="1"/>
    <xf numFmtId="165" fontId="19" fillId="2" borderId="7" xfId="1" applyNumberFormat="1" applyFont="1" applyFill="1" applyBorder="1" applyAlignment="1">
      <alignment horizontal="right" vertical="center" wrapText="1"/>
    </xf>
    <xf numFmtId="165" fontId="20" fillId="4" borderId="1" xfId="1" applyNumberFormat="1" applyFont="1" applyFill="1" applyBorder="1" applyAlignment="1">
      <alignment horizontal="center"/>
    </xf>
    <xf numFmtId="165" fontId="20" fillId="7" borderId="1" xfId="1" applyNumberFormat="1" applyFont="1" applyFill="1" applyBorder="1"/>
    <xf numFmtId="165" fontId="24" fillId="0" borderId="0" xfId="1" applyNumberFormat="1" applyFont="1" applyAlignment="1"/>
    <xf numFmtId="0" fontId="29" fillId="0" borderId="0" xfId="0" applyFont="1" applyAlignment="1">
      <alignment horizontal="left"/>
    </xf>
    <xf numFmtId="0" fontId="30" fillId="0" borderId="0" xfId="0" applyFont="1"/>
    <xf numFmtId="0" fontId="20" fillId="0" borderId="0" xfId="0" applyFont="1" applyAlignment="1">
      <alignment vertical="center"/>
    </xf>
    <xf numFmtId="0" fontId="30" fillId="0" borderId="0" xfId="0" applyFont="1" applyAlignment="1">
      <alignment vertical="center"/>
    </xf>
    <xf numFmtId="0" fontId="20" fillId="8" borderId="15" xfId="0" applyFont="1" applyFill="1" applyBorder="1" applyAlignment="1">
      <alignment horizontal="right"/>
    </xf>
    <xf numFmtId="164" fontId="20" fillId="8" borderId="15" xfId="0" applyNumberFormat="1" applyFont="1" applyFill="1" applyBorder="1" applyAlignment="1">
      <alignment horizontal="right"/>
    </xf>
    <xf numFmtId="4" fontId="30" fillId="0" borderId="0" xfId="0" applyNumberFormat="1" applyFont="1"/>
    <xf numFmtId="164" fontId="20" fillId="9" borderId="1" xfId="0" applyNumberFormat="1" applyFont="1" applyFill="1" applyBorder="1" applyAlignment="1">
      <alignment horizontal="right"/>
    </xf>
    <xf numFmtId="0" fontId="32" fillId="7" borderId="1" xfId="0" applyFont="1" applyFill="1" applyBorder="1"/>
    <xf numFmtId="165" fontId="20" fillId="0" borderId="2" xfId="1" applyNumberFormat="1" applyFont="1" applyBorder="1" applyAlignment="1">
      <alignment horizontal="left"/>
    </xf>
    <xf numFmtId="165" fontId="20" fillId="0" borderId="0" xfId="1" applyNumberFormat="1" applyFont="1" applyAlignment="1">
      <alignment vertical="center"/>
    </xf>
    <xf numFmtId="165" fontId="20" fillId="4" borderId="1" xfId="1" applyNumberFormat="1" applyFont="1" applyFill="1" applyBorder="1" applyAlignment="1">
      <alignment vertical="center"/>
    </xf>
    <xf numFmtId="165" fontId="20" fillId="4" borderId="1" xfId="1" applyNumberFormat="1" applyFont="1" applyFill="1" applyBorder="1" applyAlignment="1">
      <alignment horizontal="right" vertical="center"/>
    </xf>
    <xf numFmtId="165" fontId="20" fillId="4" borderId="1" xfId="1" applyNumberFormat="1" applyFont="1" applyFill="1" applyBorder="1" applyAlignment="1">
      <alignment vertical="center" shrinkToFit="1"/>
    </xf>
    <xf numFmtId="165" fontId="20" fillId="0" borderId="5" xfId="1" applyNumberFormat="1" applyFont="1" applyBorder="1" applyAlignment="1">
      <alignment vertical="center"/>
    </xf>
    <xf numFmtId="165" fontId="20" fillId="0" borderId="5" xfId="1" applyNumberFormat="1" applyFont="1" applyBorder="1" applyAlignment="1">
      <alignment horizontal="right" vertical="center"/>
    </xf>
    <xf numFmtId="165" fontId="20" fillId="0" borderId="0" xfId="1" applyNumberFormat="1" applyFont="1" applyAlignment="1">
      <alignment horizontal="right" vertical="center"/>
    </xf>
    <xf numFmtId="165" fontId="19" fillId="2" borderId="7" xfId="1" applyNumberFormat="1" applyFont="1" applyFill="1" applyBorder="1" applyAlignment="1">
      <alignment horizontal="center" vertical="center" wrapText="1"/>
    </xf>
    <xf numFmtId="165" fontId="20" fillId="8" borderId="15" xfId="1" applyNumberFormat="1" applyFont="1" applyFill="1" applyBorder="1" applyAlignment="1">
      <alignment horizontal="right"/>
    </xf>
    <xf numFmtId="165" fontId="20" fillId="8" borderId="15" xfId="1" applyNumberFormat="1" applyFont="1" applyFill="1" applyBorder="1" applyAlignment="1">
      <alignment horizontal="center"/>
    </xf>
    <xf numFmtId="165" fontId="20" fillId="8" borderId="15" xfId="1" applyNumberFormat="1" applyFont="1" applyFill="1" applyBorder="1"/>
    <xf numFmtId="165" fontId="20" fillId="9" borderId="15" xfId="1" applyNumberFormat="1" applyFont="1" applyFill="1" applyBorder="1" applyAlignment="1">
      <alignment horizontal="right"/>
    </xf>
    <xf numFmtId="165" fontId="20" fillId="9" borderId="1" xfId="1" applyNumberFormat="1" applyFont="1" applyFill="1" applyBorder="1" applyAlignment="1">
      <alignment horizontal="right"/>
    </xf>
    <xf numFmtId="165" fontId="20" fillId="9" borderId="1" xfId="1" applyNumberFormat="1" applyFont="1" applyFill="1" applyBorder="1" applyAlignment="1">
      <alignment horizontal="center"/>
    </xf>
    <xf numFmtId="165" fontId="32" fillId="7" borderId="1" xfId="1" applyNumberFormat="1" applyFont="1" applyFill="1" applyBorder="1"/>
    <xf numFmtId="0" fontId="25" fillId="0" borderId="0" xfId="0" applyFont="1" applyAlignment="1">
      <alignment horizontal="left" vertical="top" wrapText="1"/>
    </xf>
    <xf numFmtId="0" fontId="24" fillId="0" borderId="0" xfId="0" applyFont="1" applyAlignment="1"/>
    <xf numFmtId="0" fontId="20" fillId="4" borderId="8" xfId="0" applyFont="1" applyFill="1" applyBorder="1" applyAlignment="1">
      <alignment horizontal="right" vertical="center" shrinkToFit="1"/>
    </xf>
    <xf numFmtId="0" fontId="31" fillId="0" borderId="9" xfId="0" applyFont="1" applyBorder="1"/>
    <xf numFmtId="0" fontId="31" fillId="0" borderId="10" xfId="0" applyFont="1" applyBorder="1"/>
    <xf numFmtId="0" fontId="20" fillId="4" borderId="11" xfId="0" applyFont="1" applyFill="1" applyBorder="1" applyAlignment="1">
      <alignment horizontal="right" vertical="center" shrinkToFit="1"/>
    </xf>
    <xf numFmtId="0" fontId="31" fillId="0" borderId="12" xfId="0" applyFont="1" applyBorder="1"/>
    <xf numFmtId="0" fontId="31" fillId="0" borderId="13" xfId="0" applyFont="1" applyBorder="1"/>
    <xf numFmtId="0" fontId="20" fillId="0" borderId="0" xfId="0" applyFont="1" applyAlignment="1">
      <alignment horizontal="right" vertical="center" shrinkToFit="1"/>
    </xf>
    <xf numFmtId="0" fontId="31" fillId="0" borderId="14" xfId="0" applyFont="1" applyBorder="1"/>
    <xf numFmtId="0" fontId="33" fillId="2" borderId="1" xfId="0" applyFont="1" applyFill="1" applyBorder="1" applyAlignment="1">
      <alignment vertical="center"/>
    </xf>
    <xf numFmtId="0" fontId="34" fillId="2" borderId="1" xfId="0" applyFont="1" applyFill="1" applyBorder="1"/>
    <xf numFmtId="165" fontId="34" fillId="2" borderId="1" xfId="1" applyNumberFormat="1" applyFont="1" applyFill="1" applyBorder="1"/>
    <xf numFmtId="165" fontId="35" fillId="2" borderId="1" xfId="1" applyNumberFormat="1" applyFont="1" applyFill="1" applyBorder="1"/>
    <xf numFmtId="165" fontId="36" fillId="2" borderId="1" xfId="1" applyNumberFormat="1" applyFont="1" applyFill="1" applyBorder="1"/>
    <xf numFmtId="165" fontId="38" fillId="0" borderId="0" xfId="2" applyNumberFormat="1" applyFont="1" applyAlignment="1">
      <alignment horizontal="center"/>
    </xf>
  </cellXfs>
  <cellStyles count="3">
    <cellStyle name="Comma" xfId="1" builtinId="3"/>
    <cellStyle name="Hyperlink" xfId="2" builtinId="8"/>
    <cellStyle name="Normal" xfId="0" builtinId="0"/>
  </cellStyles>
  <dxfs count="2">
    <dxf>
      <font>
        <color rgb="FFA5A5A5"/>
      </font>
      <fill>
        <patternFill patternType="none"/>
      </fill>
    </dxf>
    <dxf>
      <fill>
        <patternFill patternType="none"/>
      </fill>
      <border>
        <top style="thin">
          <color rgb="FFB2B2B2"/>
        </top>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4C92A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taxrobo.in/"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64"/>
  <sheetViews>
    <sheetView showGridLines="0" tabSelected="1" view="pageBreakPreview" zoomScaleNormal="100" zoomScaleSheetLayoutView="100" workbookViewId="0">
      <selection activeCell="D2" sqref="D2"/>
    </sheetView>
  </sheetViews>
  <sheetFormatPr defaultColWidth="14.42578125" defaultRowHeight="15" customHeight="1" x14ac:dyDescent="0.3"/>
  <cols>
    <col min="1" max="1" width="7.7109375" style="32" customWidth="1"/>
    <col min="2" max="2" width="11.7109375" style="32" customWidth="1"/>
    <col min="3" max="3" width="11.7109375" style="76" customWidth="1"/>
    <col min="4" max="4" width="18" style="76" bestFit="1" customWidth="1"/>
    <col min="5" max="5" width="4.140625" style="76" customWidth="1"/>
    <col min="6" max="6" width="9.28515625" style="76" customWidth="1"/>
    <col min="7" max="7" width="10.7109375" style="76" customWidth="1"/>
    <col min="8" max="9" width="13.7109375" style="76" customWidth="1"/>
    <col min="10" max="10" width="8.7109375" style="32" customWidth="1"/>
    <col min="11" max="11" width="38" style="32" customWidth="1"/>
    <col min="12" max="12" width="8" style="32" customWidth="1"/>
    <col min="13" max="14" width="11.85546875" style="32" hidden="1" customWidth="1"/>
    <col min="15" max="15" width="9.140625" style="32" hidden="1" customWidth="1"/>
    <col min="16" max="26" width="9.140625" style="32" customWidth="1"/>
    <col min="27" max="16384" width="14.42578125" style="32"/>
  </cols>
  <sheetData>
    <row r="1" spans="1:26" ht="30" customHeight="1" x14ac:dyDescent="0.45">
      <c r="A1" s="112" t="s">
        <v>0</v>
      </c>
      <c r="B1" s="113"/>
      <c r="C1" s="114"/>
      <c r="D1" s="114"/>
      <c r="E1" s="114"/>
      <c r="F1" s="114"/>
      <c r="G1" s="114"/>
      <c r="H1" s="115" t="s">
        <v>80</v>
      </c>
      <c r="I1" s="116"/>
      <c r="J1" s="31"/>
      <c r="K1" s="31"/>
      <c r="L1" s="31"/>
      <c r="M1" s="31"/>
      <c r="N1" s="31"/>
      <c r="O1" s="31"/>
      <c r="P1" s="31"/>
      <c r="Q1" s="31"/>
      <c r="R1" s="31"/>
      <c r="S1" s="31"/>
      <c r="T1" s="31"/>
      <c r="U1" s="31"/>
      <c r="V1" s="31"/>
      <c r="W1" s="31"/>
      <c r="X1" s="31"/>
      <c r="Y1" s="31"/>
      <c r="Z1" s="31"/>
    </row>
    <row r="2" spans="1:26" ht="27" x14ac:dyDescent="0.5">
      <c r="A2" s="31"/>
      <c r="B2" s="31"/>
      <c r="C2" s="56"/>
      <c r="D2" s="56"/>
      <c r="E2" s="56"/>
      <c r="F2" s="56"/>
      <c r="G2" s="56"/>
      <c r="H2" s="117" t="s">
        <v>81</v>
      </c>
      <c r="I2" s="56"/>
      <c r="J2" s="31"/>
      <c r="K2" s="31"/>
      <c r="L2" s="31"/>
      <c r="M2" s="31"/>
      <c r="N2" s="31"/>
      <c r="O2" s="31"/>
      <c r="P2" s="31"/>
      <c r="Q2" s="31"/>
      <c r="R2" s="31"/>
      <c r="S2" s="31"/>
      <c r="T2" s="31"/>
      <c r="U2" s="31"/>
      <c r="V2" s="31"/>
      <c r="W2" s="31"/>
      <c r="X2" s="31"/>
      <c r="Y2" s="31"/>
      <c r="Z2" s="31"/>
    </row>
    <row r="3" spans="1:26" ht="12.75" customHeight="1" x14ac:dyDescent="0.3">
      <c r="A3" s="31"/>
      <c r="B3" s="26" t="s">
        <v>1</v>
      </c>
      <c r="C3" s="57"/>
      <c r="D3" s="57"/>
      <c r="E3" s="56"/>
      <c r="F3" s="56"/>
      <c r="G3" s="56"/>
      <c r="H3" s="56"/>
      <c r="I3" s="58" t="s">
        <v>2</v>
      </c>
      <c r="J3" s="31"/>
      <c r="K3" s="33"/>
      <c r="L3" s="31"/>
      <c r="M3" s="31"/>
      <c r="N3" s="31"/>
      <c r="O3" s="31"/>
      <c r="P3" s="31"/>
      <c r="Q3" s="31"/>
      <c r="R3" s="31"/>
      <c r="S3" s="31"/>
      <c r="T3" s="31"/>
      <c r="U3" s="31"/>
      <c r="V3" s="31"/>
      <c r="W3" s="31"/>
      <c r="X3" s="31"/>
      <c r="Y3" s="31"/>
      <c r="Z3" s="31"/>
    </row>
    <row r="4" spans="1:26" ht="12.75" customHeight="1" x14ac:dyDescent="0.3">
      <c r="A4" s="31"/>
      <c r="B4" s="31"/>
      <c r="C4" s="56" t="s">
        <v>3</v>
      </c>
      <c r="D4" s="56"/>
      <c r="E4" s="56"/>
      <c r="F4" s="56"/>
      <c r="G4" s="56"/>
      <c r="H4" s="56"/>
      <c r="I4" s="58" t="s">
        <v>3</v>
      </c>
      <c r="J4" s="31"/>
      <c r="K4" s="34"/>
      <c r="L4" s="31"/>
      <c r="M4" s="31"/>
      <c r="N4" s="31"/>
      <c r="O4" s="31"/>
      <c r="P4" s="31"/>
      <c r="Q4" s="31"/>
      <c r="R4" s="31"/>
      <c r="S4" s="31"/>
      <c r="T4" s="31"/>
      <c r="U4" s="31"/>
      <c r="V4" s="31"/>
      <c r="W4" s="31"/>
      <c r="X4" s="31"/>
      <c r="Y4" s="31"/>
      <c r="Z4" s="31"/>
    </row>
    <row r="5" spans="1:26" ht="12.75" customHeight="1" x14ac:dyDescent="0.3">
      <c r="A5" s="31"/>
      <c r="B5" s="31"/>
      <c r="C5" s="59" t="s">
        <v>4</v>
      </c>
      <c r="D5" s="56"/>
      <c r="E5" s="56"/>
      <c r="F5" s="56"/>
      <c r="G5" s="56"/>
      <c r="H5" s="56"/>
      <c r="I5" s="58" t="s">
        <v>4</v>
      </c>
      <c r="J5" s="31"/>
      <c r="K5" s="35"/>
      <c r="L5" s="31"/>
      <c r="M5" s="31"/>
      <c r="N5" s="31"/>
      <c r="O5" s="31"/>
      <c r="P5" s="31"/>
      <c r="Q5" s="31"/>
      <c r="R5" s="31"/>
      <c r="S5" s="31"/>
      <c r="T5" s="31"/>
      <c r="U5" s="31"/>
      <c r="V5" s="31"/>
      <c r="W5" s="31"/>
      <c r="X5" s="31"/>
      <c r="Y5" s="31"/>
      <c r="Z5" s="31"/>
    </row>
    <row r="6" spans="1:26" ht="12.75" customHeight="1" x14ac:dyDescent="0.3">
      <c r="A6" s="31"/>
      <c r="B6" s="31"/>
      <c r="C6" s="56"/>
      <c r="D6" s="56"/>
      <c r="E6" s="56"/>
      <c r="F6" s="56"/>
      <c r="G6" s="56"/>
      <c r="H6" s="56"/>
      <c r="I6" s="56"/>
      <c r="J6" s="31"/>
      <c r="K6" s="35"/>
      <c r="L6" s="31"/>
      <c r="M6" s="31"/>
      <c r="N6" s="31"/>
      <c r="O6" s="31"/>
      <c r="P6" s="31"/>
      <c r="Q6" s="31"/>
      <c r="R6" s="31"/>
      <c r="S6" s="31"/>
      <c r="T6" s="31"/>
      <c r="U6" s="31"/>
      <c r="V6" s="31"/>
      <c r="W6" s="31"/>
      <c r="X6" s="31"/>
      <c r="Y6" s="31"/>
      <c r="Z6" s="31"/>
    </row>
    <row r="7" spans="1:26" ht="18" customHeight="1" x14ac:dyDescent="0.3">
      <c r="A7" s="25" t="s">
        <v>5</v>
      </c>
      <c r="B7" s="25"/>
      <c r="C7" s="60"/>
      <c r="D7" s="60"/>
      <c r="E7" s="61" t="s">
        <v>6</v>
      </c>
      <c r="F7" s="60" t="s">
        <v>7</v>
      </c>
      <c r="G7" s="60"/>
      <c r="H7" s="62"/>
      <c r="I7" s="62"/>
      <c r="J7" s="31"/>
      <c r="K7" s="36"/>
      <c r="L7" s="31"/>
      <c r="M7" s="37" t="s">
        <v>8</v>
      </c>
      <c r="N7" s="38"/>
      <c r="O7" s="38"/>
      <c r="P7" s="31"/>
      <c r="Q7" s="31"/>
      <c r="R7" s="31"/>
      <c r="S7" s="31"/>
      <c r="T7" s="31"/>
      <c r="U7" s="31"/>
      <c r="V7" s="31"/>
      <c r="W7" s="31"/>
      <c r="X7" s="31"/>
      <c r="Y7" s="31"/>
      <c r="Z7" s="31"/>
    </row>
    <row r="8" spans="1:26" ht="15" customHeight="1" x14ac:dyDescent="0.3">
      <c r="A8" s="39"/>
      <c r="B8" s="39"/>
      <c r="C8" s="63" t="s">
        <v>9</v>
      </c>
      <c r="D8" s="64">
        <v>100000</v>
      </c>
      <c r="E8" s="56"/>
      <c r="F8" s="65"/>
      <c r="G8" s="65"/>
      <c r="H8" s="63" t="s">
        <v>10</v>
      </c>
      <c r="I8" s="65">
        <f>D9/D14</f>
        <v>1.6438356164383562E-4</v>
      </c>
      <c r="J8" s="31"/>
      <c r="K8" s="40"/>
      <c r="L8" s="31"/>
      <c r="M8" s="41" t="s">
        <v>11</v>
      </c>
      <c r="N8" s="41" t="s">
        <v>12</v>
      </c>
      <c r="O8" s="41" t="s">
        <v>13</v>
      </c>
      <c r="P8" s="31"/>
      <c r="Q8" s="31"/>
      <c r="R8" s="31"/>
      <c r="S8" s="31"/>
      <c r="T8" s="31"/>
      <c r="U8" s="31"/>
      <c r="V8" s="31"/>
      <c r="W8" s="31"/>
      <c r="X8" s="31"/>
      <c r="Y8" s="31"/>
      <c r="Z8" s="31"/>
    </row>
    <row r="9" spans="1:26" ht="15" customHeight="1" x14ac:dyDescent="0.3">
      <c r="A9" s="39"/>
      <c r="B9" s="39"/>
      <c r="C9" s="63" t="s">
        <v>14</v>
      </c>
      <c r="D9" s="66">
        <v>0.06</v>
      </c>
      <c r="E9" s="56"/>
      <c r="F9" s="65"/>
      <c r="G9" s="65"/>
      <c r="H9" s="63" t="s">
        <v>15</v>
      </c>
      <c r="I9" s="63">
        <f ca="1">MAX(A22:A1063)</f>
        <v>180</v>
      </c>
      <c r="J9" s="31"/>
      <c r="K9" s="102"/>
      <c r="L9" s="31"/>
      <c r="M9" s="42" t="s">
        <v>16</v>
      </c>
      <c r="N9" s="43">
        <v>1</v>
      </c>
      <c r="O9" s="43">
        <v>12</v>
      </c>
      <c r="P9" s="31"/>
      <c r="Q9" s="31"/>
      <c r="R9" s="31"/>
      <c r="S9" s="31"/>
      <c r="T9" s="31"/>
      <c r="U9" s="31"/>
      <c r="V9" s="31"/>
      <c r="W9" s="31"/>
      <c r="X9" s="31"/>
      <c r="Y9" s="31"/>
      <c r="Z9" s="31"/>
    </row>
    <row r="10" spans="1:26" ht="15" customHeight="1" x14ac:dyDescent="0.3">
      <c r="A10" s="39"/>
      <c r="B10" s="39"/>
      <c r="C10" s="63" t="s">
        <v>17</v>
      </c>
      <c r="D10" s="66">
        <v>15</v>
      </c>
      <c r="E10" s="56"/>
      <c r="F10" s="65"/>
      <c r="G10" s="65"/>
      <c r="H10" s="63" t="s">
        <v>18</v>
      </c>
      <c r="I10" s="65">
        <f ca="1">SUM(C24:C1063)</f>
        <v>151860.09000000023</v>
      </c>
      <c r="J10" s="31"/>
      <c r="K10" s="103"/>
      <c r="L10" s="31"/>
      <c r="M10" s="42" t="s">
        <v>19</v>
      </c>
      <c r="N10" s="43">
        <v>2</v>
      </c>
      <c r="O10" s="43">
        <v>6</v>
      </c>
      <c r="P10" s="31"/>
      <c r="Q10" s="31"/>
      <c r="R10" s="31"/>
      <c r="S10" s="31"/>
      <c r="T10" s="31"/>
      <c r="U10" s="31"/>
      <c r="V10" s="31"/>
      <c r="W10" s="31"/>
      <c r="X10" s="31"/>
      <c r="Y10" s="31"/>
      <c r="Z10" s="31"/>
    </row>
    <row r="11" spans="1:26" ht="15" customHeight="1" x14ac:dyDescent="0.3">
      <c r="A11" s="39"/>
      <c r="B11" s="39"/>
      <c r="C11" s="63" t="s">
        <v>20</v>
      </c>
      <c r="D11" s="67">
        <v>45292</v>
      </c>
      <c r="E11" s="56"/>
      <c r="F11" s="65"/>
      <c r="G11" s="65"/>
      <c r="H11" s="63" t="s">
        <v>21</v>
      </c>
      <c r="I11" s="65">
        <f ca="1">SUM(D24:D1064)</f>
        <v>51860.090000000011</v>
      </c>
      <c r="J11" s="31"/>
      <c r="K11" s="103"/>
      <c r="L11" s="31"/>
      <c r="M11" s="42" t="s">
        <v>22</v>
      </c>
      <c r="N11" s="43">
        <v>4</v>
      </c>
      <c r="O11" s="43">
        <v>3</v>
      </c>
      <c r="P11" s="31"/>
      <c r="Q11" s="31"/>
      <c r="R11" s="31"/>
      <c r="S11" s="31"/>
      <c r="T11" s="31"/>
      <c r="U11" s="31"/>
      <c r="V11" s="31"/>
      <c r="W11" s="31"/>
      <c r="X11" s="31"/>
      <c r="Y11" s="31"/>
      <c r="Z11" s="31"/>
    </row>
    <row r="12" spans="1:26" ht="15" customHeight="1" x14ac:dyDescent="0.3">
      <c r="A12" s="39"/>
      <c r="B12" s="39"/>
      <c r="C12" s="63" t="s">
        <v>23</v>
      </c>
      <c r="D12" s="67">
        <v>45323</v>
      </c>
      <c r="E12" s="56"/>
      <c r="F12" s="65"/>
      <c r="G12" s="65"/>
      <c r="H12" s="63" t="s">
        <v>24</v>
      </c>
      <c r="I12" s="65">
        <f ca="1">IF(D15="",0,OFFSET(C22,D15+1,0,1,1))</f>
        <v>0</v>
      </c>
      <c r="J12" s="31"/>
      <c r="K12" s="103"/>
      <c r="L12" s="31"/>
      <c r="M12" s="42" t="s">
        <v>25</v>
      </c>
      <c r="N12" s="43">
        <v>6</v>
      </c>
      <c r="O12" s="43">
        <v>2</v>
      </c>
      <c r="P12" s="31"/>
      <c r="Q12" s="31"/>
      <c r="R12" s="31"/>
      <c r="S12" s="31"/>
      <c r="T12" s="31"/>
      <c r="U12" s="31"/>
      <c r="V12" s="31"/>
      <c r="W12" s="31"/>
      <c r="X12" s="31"/>
      <c r="Y12" s="31"/>
      <c r="Z12" s="31"/>
    </row>
    <row r="13" spans="1:26" ht="15" customHeight="1" x14ac:dyDescent="0.3">
      <c r="A13" s="39"/>
      <c r="B13" s="39"/>
      <c r="C13" s="63" t="s">
        <v>26</v>
      </c>
      <c r="D13" s="67" t="s">
        <v>27</v>
      </c>
      <c r="E13" s="56"/>
      <c r="F13" s="56"/>
      <c r="G13" s="56"/>
      <c r="H13" s="56"/>
      <c r="I13" s="68" t="str">
        <f ca="1">IF(AND(NOT(I1063=""),I1063&gt;0.004),"ERROR: Limit is "&amp;OFFSET(A1064,-1,0,1,1)&amp;" payments",".")</f>
        <v>.</v>
      </c>
      <c r="J13" s="31"/>
      <c r="K13" s="44"/>
      <c r="L13" s="31"/>
      <c r="M13" s="42" t="s">
        <v>27</v>
      </c>
      <c r="N13" s="43">
        <v>12</v>
      </c>
      <c r="O13" s="43">
        <v>1</v>
      </c>
      <c r="P13" s="31"/>
      <c r="Q13" s="31"/>
      <c r="R13" s="31"/>
      <c r="S13" s="31"/>
      <c r="T13" s="31"/>
      <c r="U13" s="31"/>
      <c r="V13" s="31"/>
      <c r="W13" s="31"/>
      <c r="X13" s="31"/>
      <c r="Y13" s="31"/>
      <c r="Z13" s="31"/>
    </row>
    <row r="14" spans="1:26" ht="15" customHeight="1" x14ac:dyDescent="0.3">
      <c r="A14" s="39"/>
      <c r="B14" s="39"/>
      <c r="C14" s="63" t="s">
        <v>28</v>
      </c>
      <c r="D14" s="66">
        <v>365</v>
      </c>
      <c r="E14" s="56"/>
      <c r="F14" s="56"/>
      <c r="G14" s="56"/>
      <c r="H14" s="56"/>
      <c r="I14" s="56"/>
      <c r="J14" s="31"/>
      <c r="K14" s="31"/>
      <c r="L14" s="31"/>
      <c r="M14" s="42" t="s">
        <v>29</v>
      </c>
      <c r="N14" s="43">
        <v>24</v>
      </c>
      <c r="O14" s="43">
        <v>0.5</v>
      </c>
      <c r="P14" s="31"/>
      <c r="Q14" s="31"/>
      <c r="R14" s="31"/>
      <c r="S14" s="31"/>
      <c r="T14" s="31"/>
      <c r="U14" s="31"/>
      <c r="V14" s="31"/>
      <c r="W14" s="31"/>
      <c r="X14" s="31"/>
      <c r="Y14" s="31"/>
      <c r="Z14" s="31"/>
    </row>
    <row r="15" spans="1:26" ht="15" customHeight="1" x14ac:dyDescent="0.3">
      <c r="A15" s="39"/>
      <c r="B15" s="39"/>
      <c r="C15" s="63" t="s">
        <v>30</v>
      </c>
      <c r="D15" s="66"/>
      <c r="E15" s="56"/>
      <c r="F15" s="56"/>
      <c r="G15" s="56"/>
      <c r="H15" s="56"/>
      <c r="I15" s="56"/>
      <c r="J15" s="31"/>
      <c r="K15" s="31"/>
      <c r="L15" s="31"/>
      <c r="M15" s="42" t="s">
        <v>31</v>
      </c>
      <c r="N15" s="43">
        <v>26</v>
      </c>
      <c r="O15" s="42" t="s">
        <v>32</v>
      </c>
      <c r="P15" s="31"/>
      <c r="Q15" s="31"/>
      <c r="R15" s="31"/>
      <c r="S15" s="31"/>
      <c r="T15" s="31"/>
      <c r="U15" s="31"/>
      <c r="V15" s="31"/>
      <c r="W15" s="31"/>
      <c r="X15" s="31"/>
      <c r="Y15" s="31"/>
      <c r="Z15" s="31"/>
    </row>
    <row r="16" spans="1:26" ht="15" customHeight="1" x14ac:dyDescent="0.3">
      <c r="A16" s="39"/>
      <c r="B16" s="39"/>
      <c r="C16" s="63" t="s">
        <v>33</v>
      </c>
      <c r="D16" s="69" t="s">
        <v>34</v>
      </c>
      <c r="E16" s="70" t="b">
        <f>(D16="On")</f>
        <v>1</v>
      </c>
      <c r="F16" s="56"/>
      <c r="G16" s="56"/>
      <c r="H16" s="56"/>
      <c r="I16" s="56"/>
      <c r="J16" s="31"/>
      <c r="K16" s="31"/>
      <c r="L16" s="31"/>
      <c r="M16" s="42" t="s">
        <v>35</v>
      </c>
      <c r="N16" s="43">
        <v>52</v>
      </c>
      <c r="O16" s="42" t="s">
        <v>32</v>
      </c>
      <c r="P16" s="31"/>
      <c r="Q16" s="31"/>
      <c r="R16" s="31"/>
      <c r="S16" s="31"/>
      <c r="T16" s="31"/>
      <c r="U16" s="31"/>
      <c r="V16" s="31"/>
      <c r="W16" s="31"/>
      <c r="X16" s="31"/>
      <c r="Y16" s="31"/>
      <c r="Z16" s="31"/>
    </row>
    <row r="17" spans="1:26" ht="15" customHeight="1" x14ac:dyDescent="0.3">
      <c r="A17" s="31"/>
      <c r="B17" s="31"/>
      <c r="C17" s="56"/>
      <c r="D17" s="56"/>
      <c r="E17" s="56"/>
      <c r="F17" s="56"/>
      <c r="G17" s="56"/>
      <c r="H17" s="58"/>
      <c r="I17" s="56"/>
      <c r="J17" s="31"/>
      <c r="K17" s="31"/>
      <c r="L17" s="31"/>
      <c r="M17" s="45" t="s">
        <v>36</v>
      </c>
      <c r="N17" s="46">
        <f t="array" ref="N17">INDEX(N9:N16,MATCH($D$13,M9:M16,0))</f>
        <v>12</v>
      </c>
      <c r="O17" s="45">
        <f t="array" ref="O17">INDEX(O9:O16,MATCH($D$13,M9:M16,0))</f>
        <v>1</v>
      </c>
      <c r="P17" s="31"/>
      <c r="Q17" s="31"/>
      <c r="R17" s="31"/>
      <c r="S17" s="31"/>
      <c r="T17" s="31"/>
      <c r="U17" s="31"/>
      <c r="V17" s="31"/>
      <c r="W17" s="31"/>
      <c r="X17" s="31"/>
      <c r="Y17" s="31"/>
      <c r="Z17" s="31"/>
    </row>
    <row r="18" spans="1:26" ht="15" customHeight="1" x14ac:dyDescent="0.3">
      <c r="A18" s="31"/>
      <c r="B18" s="31"/>
      <c r="C18" s="58" t="str">
        <f>"Est. "&amp;D13&amp;" Payment"</f>
        <v>Est. Monthly Payment</v>
      </c>
      <c r="D18" s="64">
        <f>IF(roundOpt,ROUND(-PMT((1+D9/$D$14)^(365/$N$17)-1,$D$10*$N$17,$D$8),2),-PMT((1+D9/$D$14)^(365/$N$17)-1,$D$10*$N$17,$D$8))</f>
        <v>844.64</v>
      </c>
      <c r="E18" s="56" t="s">
        <v>37</v>
      </c>
      <c r="F18" s="56"/>
      <c r="G18" s="56"/>
      <c r="H18" s="56"/>
      <c r="I18" s="56"/>
      <c r="J18" s="31"/>
      <c r="K18" s="31"/>
      <c r="L18" s="31"/>
      <c r="M18" s="31"/>
      <c r="N18" s="31"/>
      <c r="O18" s="31"/>
      <c r="P18" s="31"/>
      <c r="Q18" s="31"/>
      <c r="R18" s="31"/>
      <c r="S18" s="31"/>
      <c r="T18" s="31"/>
      <c r="U18" s="31"/>
      <c r="V18" s="31"/>
      <c r="W18" s="31"/>
      <c r="X18" s="31"/>
      <c r="Y18" s="31"/>
      <c r="Z18" s="31"/>
    </row>
    <row r="19" spans="1:26" ht="15" customHeight="1" x14ac:dyDescent="0.3">
      <c r="A19" s="31"/>
      <c r="B19" s="31"/>
      <c r="C19" s="58" t="str">
        <f>"Actual "&amp;D13&amp;" Payment"</f>
        <v>Actual Monthly Payment</v>
      </c>
      <c r="D19" s="66"/>
      <c r="E19" s="71" t="b">
        <f>NOT(ISBLANK(D19))</f>
        <v>0</v>
      </c>
      <c r="F19" s="56"/>
      <c r="G19" s="56"/>
      <c r="H19" s="56"/>
      <c r="I19" s="56"/>
      <c r="J19" s="31"/>
      <c r="K19" s="31"/>
      <c r="L19" s="31"/>
      <c r="M19" s="31"/>
      <c r="N19" s="31"/>
      <c r="O19" s="31"/>
      <c r="P19" s="31"/>
      <c r="Q19" s="31"/>
      <c r="R19" s="31"/>
      <c r="S19" s="31"/>
      <c r="T19" s="31"/>
      <c r="U19" s="31"/>
      <c r="V19" s="31"/>
      <c r="W19" s="31"/>
      <c r="X19" s="31"/>
      <c r="Y19" s="31"/>
      <c r="Z19" s="31"/>
    </row>
    <row r="20" spans="1:26" ht="15" customHeight="1" x14ac:dyDescent="0.3">
      <c r="A20" s="31"/>
      <c r="B20" s="31"/>
      <c r="C20" s="56"/>
      <c r="D20" s="56"/>
      <c r="E20" s="56"/>
      <c r="F20" s="56"/>
      <c r="G20" s="56"/>
      <c r="H20" s="56"/>
      <c r="I20" s="56"/>
      <c r="J20" s="31"/>
      <c r="K20" s="31"/>
      <c r="L20" s="31"/>
      <c r="M20" s="31"/>
      <c r="N20" s="31"/>
      <c r="O20" s="31"/>
      <c r="P20" s="31"/>
      <c r="Q20" s="31"/>
      <c r="R20" s="31"/>
      <c r="S20" s="31"/>
      <c r="T20" s="31"/>
      <c r="U20" s="31"/>
      <c r="V20" s="31"/>
      <c r="W20" s="31"/>
      <c r="X20" s="31"/>
      <c r="Y20" s="31"/>
      <c r="Z20" s="31"/>
    </row>
    <row r="21" spans="1:26" ht="12.75" customHeight="1" x14ac:dyDescent="0.3">
      <c r="A21" s="47" t="s">
        <v>38</v>
      </c>
      <c r="B21" s="47"/>
      <c r="C21" s="72"/>
      <c r="D21" s="72"/>
      <c r="E21" s="56"/>
      <c r="F21" s="56"/>
      <c r="G21" s="56"/>
      <c r="H21" s="56"/>
      <c r="I21" s="56"/>
      <c r="J21" s="31"/>
      <c r="K21" s="31"/>
      <c r="L21" s="31"/>
      <c r="M21" s="26"/>
      <c r="N21" s="31"/>
      <c r="O21" s="31"/>
      <c r="P21" s="31"/>
      <c r="Q21" s="31"/>
      <c r="R21" s="31"/>
      <c r="S21" s="31"/>
      <c r="T21" s="31"/>
      <c r="U21" s="31"/>
      <c r="V21" s="31"/>
      <c r="W21" s="31"/>
      <c r="X21" s="31"/>
      <c r="Y21" s="31"/>
      <c r="Z21" s="31"/>
    </row>
    <row r="22" spans="1:26" ht="33.75" customHeight="1" x14ac:dyDescent="0.3">
      <c r="A22" s="27" t="s">
        <v>39</v>
      </c>
      <c r="B22" s="28" t="s">
        <v>40</v>
      </c>
      <c r="C22" s="73" t="s">
        <v>41</v>
      </c>
      <c r="D22" s="73" t="s">
        <v>42</v>
      </c>
      <c r="E22" s="73"/>
      <c r="F22" s="73" t="s">
        <v>43</v>
      </c>
      <c r="G22" s="73" t="s">
        <v>44</v>
      </c>
      <c r="H22" s="73" t="s">
        <v>45</v>
      </c>
      <c r="I22" s="73" t="s">
        <v>46</v>
      </c>
      <c r="J22" s="31"/>
      <c r="K22" s="31"/>
      <c r="L22" s="31"/>
      <c r="M22" s="31"/>
      <c r="N22" s="31"/>
      <c r="O22" s="31"/>
      <c r="P22" s="31"/>
      <c r="Q22" s="31"/>
      <c r="R22" s="31"/>
      <c r="S22" s="31"/>
      <c r="T22" s="31"/>
      <c r="U22" s="31"/>
      <c r="V22" s="31"/>
      <c r="W22" s="31"/>
      <c r="X22" s="31"/>
      <c r="Y22" s="31"/>
      <c r="Z22" s="31"/>
    </row>
    <row r="23" spans="1:26" ht="12.75" customHeight="1" x14ac:dyDescent="0.3">
      <c r="A23" s="48"/>
      <c r="B23" s="49">
        <f>D11</f>
        <v>45292</v>
      </c>
      <c r="C23" s="74"/>
      <c r="D23" s="74"/>
      <c r="E23" s="74"/>
      <c r="F23" s="74"/>
      <c r="G23" s="74"/>
      <c r="H23" s="65">
        <f t="shared" ref="H23:I23" si="0">$D$8</f>
        <v>100000</v>
      </c>
      <c r="I23" s="65">
        <f t="shared" si="0"/>
        <v>100000</v>
      </c>
      <c r="J23" s="50"/>
      <c r="K23" s="50"/>
      <c r="L23" s="31"/>
      <c r="M23" s="31"/>
      <c r="N23" s="31"/>
      <c r="O23" s="31"/>
      <c r="P23" s="31"/>
      <c r="Q23" s="31"/>
      <c r="R23" s="31"/>
      <c r="S23" s="31"/>
      <c r="T23" s="31"/>
      <c r="U23" s="31"/>
      <c r="V23" s="31"/>
      <c r="W23" s="31"/>
      <c r="X23" s="31"/>
      <c r="Y23" s="31"/>
      <c r="Z23" s="31"/>
    </row>
    <row r="24" spans="1:26" ht="12.75" customHeight="1" x14ac:dyDescent="0.3">
      <c r="A24" s="51">
        <v>1</v>
      </c>
      <c r="B24" s="52">
        <f t="shared" ref="B24:B1063" si="1">IF(A24="","",IF($N$17=26,(A24-1)*14+$D$12,IF($N$17=52,(A24-1)*7+$D$12,DATE(YEAR($D$12),MONTH($D$12)+(A24-1)*$O$17,IF($N$17=24,IF((MOD(A24-1,2))=1,DAY($D$12)+14,DAY($D$12)),DAY($D$12))))))</f>
        <v>45323</v>
      </c>
      <c r="C24" s="58">
        <f t="shared" ref="C24:C1063" si="2">IF(A24="","",IF(A24=$D$15,I23+D24,IF(IF($E$19,$D$19,$D$18)&gt;I23+D24,I23+D24,IF($E$19,$D$19,$D$18))))</f>
        <v>844.64</v>
      </c>
      <c r="D24" s="58">
        <f t="shared" ref="D24:D87" si="3">IF(B24="","",IF(roundOpt,ROUND((B24-B23)*$I$8*H23,2),(B24-B23)*$I$8*H23))</f>
        <v>509.59</v>
      </c>
      <c r="E24" s="56"/>
      <c r="F24" s="58">
        <f t="shared" ref="F24:F1063" si="4">IF(B24="","",IF(C24&gt;F23+D24,0,F23+D24-C24))</f>
        <v>0</v>
      </c>
      <c r="G24" s="58">
        <f t="shared" ref="G24:G1063" si="5">IF(B24="","",IF(C24&gt;(D24+F23),C24-(F23+D24),0))</f>
        <v>335.05</v>
      </c>
      <c r="H24" s="58">
        <f t="shared" ref="H24:H1063" si="6">IF(B24="","",H23-G24)</f>
        <v>99664.95</v>
      </c>
      <c r="I24" s="58">
        <f t="shared" ref="I24:I1063" si="7">IF(B24="","",H24+F24)</f>
        <v>99664.95</v>
      </c>
      <c r="J24" s="31"/>
      <c r="K24" s="31"/>
      <c r="L24" s="31"/>
      <c r="M24" s="31"/>
      <c r="N24" s="31"/>
      <c r="O24" s="31"/>
      <c r="P24" s="31"/>
      <c r="Q24" s="31"/>
      <c r="R24" s="31"/>
      <c r="S24" s="31"/>
      <c r="T24" s="31"/>
      <c r="U24" s="31"/>
      <c r="V24" s="31"/>
      <c r="W24" s="31"/>
      <c r="X24" s="31"/>
      <c r="Y24" s="31"/>
      <c r="Z24" s="31"/>
    </row>
    <row r="25" spans="1:26" ht="12.75" customHeight="1" x14ac:dyDescent="0.3">
      <c r="A25" s="51">
        <f t="shared" ref="A25:A1063" ca="1" si="8">IF(OR(I24&lt;=0,I24=""),"",OFFSET(A25,-1,0,1,1)+1)</f>
        <v>2</v>
      </c>
      <c r="B25" s="52">
        <f t="shared" ca="1" si="1"/>
        <v>45352</v>
      </c>
      <c r="C25" s="58">
        <f t="shared" ca="1" si="2"/>
        <v>844.64</v>
      </c>
      <c r="D25" s="58">
        <f t="shared" ca="1" si="3"/>
        <v>475.12</v>
      </c>
      <c r="E25" s="56"/>
      <c r="F25" s="58">
        <f t="shared" ca="1" si="4"/>
        <v>0</v>
      </c>
      <c r="G25" s="58">
        <f t="shared" ca="1" si="5"/>
        <v>369.52</v>
      </c>
      <c r="H25" s="58">
        <f t="shared" ca="1" si="6"/>
        <v>99295.43</v>
      </c>
      <c r="I25" s="58">
        <f t="shared" ca="1" si="7"/>
        <v>99295.43</v>
      </c>
      <c r="J25" s="31"/>
      <c r="K25" s="31"/>
      <c r="L25" s="31"/>
      <c r="M25" s="31"/>
      <c r="N25" s="31"/>
      <c r="O25" s="31"/>
      <c r="P25" s="31"/>
      <c r="Q25" s="31"/>
      <c r="R25" s="31"/>
      <c r="S25" s="31"/>
      <c r="T25" s="31"/>
      <c r="U25" s="31"/>
      <c r="V25" s="31"/>
      <c r="W25" s="31"/>
      <c r="X25" s="31"/>
      <c r="Y25" s="31"/>
      <c r="Z25" s="31"/>
    </row>
    <row r="26" spans="1:26" ht="12.75" customHeight="1" x14ac:dyDescent="0.3">
      <c r="A26" s="51">
        <f t="shared" ca="1" si="8"/>
        <v>3</v>
      </c>
      <c r="B26" s="52">
        <f t="shared" ca="1" si="1"/>
        <v>45383</v>
      </c>
      <c r="C26" s="58">
        <f t="shared" ca="1" si="2"/>
        <v>844.64</v>
      </c>
      <c r="D26" s="58">
        <f t="shared" ca="1" si="3"/>
        <v>506</v>
      </c>
      <c r="E26" s="56"/>
      <c r="F26" s="58">
        <f t="shared" ca="1" si="4"/>
        <v>0</v>
      </c>
      <c r="G26" s="58">
        <f t="shared" ca="1" si="5"/>
        <v>338.64</v>
      </c>
      <c r="H26" s="58">
        <f t="shared" ca="1" si="6"/>
        <v>98956.79</v>
      </c>
      <c r="I26" s="58">
        <f t="shared" ca="1" si="7"/>
        <v>98956.79</v>
      </c>
      <c r="J26" s="31"/>
      <c r="K26" s="31"/>
      <c r="L26" s="31"/>
      <c r="M26" s="31"/>
      <c r="N26" s="31"/>
      <c r="O26" s="31"/>
      <c r="P26" s="31"/>
      <c r="Q26" s="31"/>
      <c r="R26" s="31"/>
      <c r="S26" s="31"/>
      <c r="T26" s="31"/>
      <c r="U26" s="31"/>
      <c r="V26" s="31"/>
      <c r="W26" s="31"/>
      <c r="X26" s="31"/>
      <c r="Y26" s="31"/>
      <c r="Z26" s="31"/>
    </row>
    <row r="27" spans="1:26" ht="12.75" customHeight="1" x14ac:dyDescent="0.3">
      <c r="A27" s="51">
        <f t="shared" ca="1" si="8"/>
        <v>4</v>
      </c>
      <c r="B27" s="52">
        <f t="shared" ca="1" si="1"/>
        <v>45413</v>
      </c>
      <c r="C27" s="58">
        <f t="shared" ca="1" si="2"/>
        <v>844.64</v>
      </c>
      <c r="D27" s="58">
        <f t="shared" ca="1" si="3"/>
        <v>488.01</v>
      </c>
      <c r="E27" s="56"/>
      <c r="F27" s="58">
        <f t="shared" ca="1" si="4"/>
        <v>0</v>
      </c>
      <c r="G27" s="58">
        <f t="shared" ca="1" si="5"/>
        <v>356.63</v>
      </c>
      <c r="H27" s="58">
        <f t="shared" ca="1" si="6"/>
        <v>98600.159999999989</v>
      </c>
      <c r="I27" s="58">
        <f t="shared" ca="1" si="7"/>
        <v>98600.159999999989</v>
      </c>
      <c r="J27" s="31"/>
      <c r="K27" s="31"/>
      <c r="L27" s="31"/>
      <c r="M27" s="31"/>
      <c r="N27" s="31"/>
      <c r="O27" s="31"/>
      <c r="P27" s="31"/>
      <c r="Q27" s="31"/>
      <c r="R27" s="31"/>
      <c r="S27" s="31"/>
      <c r="T27" s="31"/>
      <c r="U27" s="31"/>
      <c r="V27" s="31"/>
      <c r="W27" s="31"/>
      <c r="X27" s="31"/>
      <c r="Y27" s="31"/>
      <c r="Z27" s="31"/>
    </row>
    <row r="28" spans="1:26" ht="12.75" customHeight="1" x14ac:dyDescent="0.3">
      <c r="A28" s="51">
        <f t="shared" ca="1" si="8"/>
        <v>5</v>
      </c>
      <c r="B28" s="52">
        <f t="shared" ca="1" si="1"/>
        <v>45444</v>
      </c>
      <c r="C28" s="58">
        <f t="shared" ca="1" si="2"/>
        <v>844.64</v>
      </c>
      <c r="D28" s="58">
        <f t="shared" ca="1" si="3"/>
        <v>502.46</v>
      </c>
      <c r="E28" s="56"/>
      <c r="F28" s="58">
        <f t="shared" ca="1" si="4"/>
        <v>0</v>
      </c>
      <c r="G28" s="58">
        <f t="shared" ca="1" si="5"/>
        <v>342.18</v>
      </c>
      <c r="H28" s="58">
        <f t="shared" ca="1" si="6"/>
        <v>98257.98</v>
      </c>
      <c r="I28" s="58">
        <f t="shared" ca="1" si="7"/>
        <v>98257.98</v>
      </c>
      <c r="J28" s="31"/>
      <c r="K28" s="31"/>
      <c r="L28" s="31"/>
      <c r="M28" s="31"/>
      <c r="N28" s="31"/>
      <c r="O28" s="31"/>
      <c r="P28" s="31"/>
      <c r="Q28" s="31"/>
      <c r="R28" s="31"/>
      <c r="S28" s="31"/>
      <c r="T28" s="31"/>
      <c r="U28" s="31"/>
      <c r="V28" s="31"/>
      <c r="W28" s="31"/>
      <c r="X28" s="31"/>
      <c r="Y28" s="31"/>
      <c r="Z28" s="31"/>
    </row>
    <row r="29" spans="1:26" ht="12.75" customHeight="1" x14ac:dyDescent="0.3">
      <c r="A29" s="51">
        <f t="shared" ca="1" si="8"/>
        <v>6</v>
      </c>
      <c r="B29" s="52">
        <f t="shared" ca="1" si="1"/>
        <v>45474</v>
      </c>
      <c r="C29" s="58">
        <f t="shared" ca="1" si="2"/>
        <v>844.64</v>
      </c>
      <c r="D29" s="58">
        <f t="shared" ca="1" si="3"/>
        <v>484.56</v>
      </c>
      <c r="E29" s="56"/>
      <c r="F29" s="58">
        <f t="shared" ca="1" si="4"/>
        <v>0</v>
      </c>
      <c r="G29" s="58">
        <f t="shared" ca="1" si="5"/>
        <v>360.08</v>
      </c>
      <c r="H29" s="58">
        <f t="shared" ca="1" si="6"/>
        <v>97897.9</v>
      </c>
      <c r="I29" s="58">
        <f t="shared" ca="1" si="7"/>
        <v>97897.9</v>
      </c>
      <c r="J29" s="31"/>
      <c r="K29" s="31"/>
      <c r="L29" s="31"/>
      <c r="M29" s="31"/>
      <c r="N29" s="31"/>
      <c r="O29" s="31"/>
      <c r="P29" s="31"/>
      <c r="Q29" s="31"/>
      <c r="R29" s="31"/>
      <c r="S29" s="31"/>
      <c r="T29" s="31"/>
      <c r="U29" s="31"/>
      <c r="V29" s="31"/>
      <c r="W29" s="31"/>
      <c r="X29" s="31"/>
      <c r="Y29" s="31"/>
      <c r="Z29" s="31"/>
    </row>
    <row r="30" spans="1:26" ht="12.75" customHeight="1" x14ac:dyDescent="0.3">
      <c r="A30" s="51">
        <f t="shared" ca="1" si="8"/>
        <v>7</v>
      </c>
      <c r="B30" s="52">
        <f t="shared" ca="1" si="1"/>
        <v>45505</v>
      </c>
      <c r="C30" s="58">
        <f t="shared" ca="1" si="2"/>
        <v>844.64</v>
      </c>
      <c r="D30" s="58">
        <f t="shared" ca="1" si="3"/>
        <v>498.88</v>
      </c>
      <c r="E30" s="56"/>
      <c r="F30" s="58">
        <f t="shared" ca="1" si="4"/>
        <v>0</v>
      </c>
      <c r="G30" s="58">
        <f t="shared" ca="1" si="5"/>
        <v>345.76</v>
      </c>
      <c r="H30" s="58">
        <f t="shared" ca="1" si="6"/>
        <v>97552.14</v>
      </c>
      <c r="I30" s="58">
        <f t="shared" ca="1" si="7"/>
        <v>97552.14</v>
      </c>
      <c r="J30" s="31"/>
      <c r="K30" s="31"/>
      <c r="L30" s="31"/>
      <c r="M30" s="31"/>
      <c r="N30" s="31"/>
      <c r="O30" s="31"/>
      <c r="P30" s="31"/>
      <c r="Q30" s="31"/>
      <c r="R30" s="31"/>
      <c r="S30" s="31"/>
      <c r="T30" s="31"/>
      <c r="U30" s="31"/>
      <c r="V30" s="31"/>
      <c r="W30" s="31"/>
      <c r="X30" s="31"/>
      <c r="Y30" s="31"/>
      <c r="Z30" s="31"/>
    </row>
    <row r="31" spans="1:26" ht="12.75" customHeight="1" x14ac:dyDescent="0.3">
      <c r="A31" s="51">
        <f t="shared" ca="1" si="8"/>
        <v>8</v>
      </c>
      <c r="B31" s="52">
        <f t="shared" ca="1" si="1"/>
        <v>45536</v>
      </c>
      <c r="C31" s="58">
        <f t="shared" ca="1" si="2"/>
        <v>844.64</v>
      </c>
      <c r="D31" s="58">
        <f t="shared" ca="1" si="3"/>
        <v>497.12</v>
      </c>
      <c r="E31" s="56"/>
      <c r="F31" s="58">
        <f t="shared" ca="1" si="4"/>
        <v>0</v>
      </c>
      <c r="G31" s="58">
        <f t="shared" ca="1" si="5"/>
        <v>347.52</v>
      </c>
      <c r="H31" s="58">
        <f t="shared" ca="1" si="6"/>
        <v>97204.62</v>
      </c>
      <c r="I31" s="58">
        <f t="shared" ca="1" si="7"/>
        <v>97204.62</v>
      </c>
      <c r="J31" s="31"/>
      <c r="K31" s="31"/>
      <c r="L31" s="31"/>
      <c r="M31" s="31"/>
      <c r="N31" s="31"/>
      <c r="O31" s="31"/>
      <c r="P31" s="31"/>
      <c r="Q31" s="31"/>
      <c r="R31" s="31"/>
      <c r="S31" s="31"/>
      <c r="T31" s="31"/>
      <c r="U31" s="31"/>
      <c r="V31" s="31"/>
      <c r="W31" s="31"/>
      <c r="X31" s="31"/>
      <c r="Y31" s="31"/>
      <c r="Z31" s="31"/>
    </row>
    <row r="32" spans="1:26" ht="12.75" customHeight="1" x14ac:dyDescent="0.3">
      <c r="A32" s="51">
        <f t="shared" ca="1" si="8"/>
        <v>9</v>
      </c>
      <c r="B32" s="52">
        <f t="shared" ca="1" si="1"/>
        <v>45566</v>
      </c>
      <c r="C32" s="58">
        <f t="shared" ca="1" si="2"/>
        <v>844.64</v>
      </c>
      <c r="D32" s="58">
        <f t="shared" ca="1" si="3"/>
        <v>479.37</v>
      </c>
      <c r="E32" s="56"/>
      <c r="F32" s="58">
        <f t="shared" ca="1" si="4"/>
        <v>0</v>
      </c>
      <c r="G32" s="58">
        <f t="shared" ca="1" si="5"/>
        <v>365.27</v>
      </c>
      <c r="H32" s="58">
        <f t="shared" ca="1" si="6"/>
        <v>96839.349999999991</v>
      </c>
      <c r="I32" s="58">
        <f t="shared" ca="1" si="7"/>
        <v>96839.349999999991</v>
      </c>
      <c r="J32" s="31"/>
      <c r="K32" s="31"/>
      <c r="L32" s="31"/>
      <c r="M32" s="31"/>
      <c r="N32" s="31"/>
      <c r="O32" s="31"/>
      <c r="P32" s="31"/>
      <c r="Q32" s="31"/>
      <c r="R32" s="31"/>
      <c r="S32" s="31"/>
      <c r="T32" s="31"/>
      <c r="U32" s="31"/>
      <c r="V32" s="31"/>
      <c r="W32" s="31"/>
      <c r="X32" s="31"/>
      <c r="Y32" s="31"/>
      <c r="Z32" s="31"/>
    </row>
    <row r="33" spans="1:26" ht="12.75" customHeight="1" x14ac:dyDescent="0.3">
      <c r="A33" s="51">
        <f t="shared" ca="1" si="8"/>
        <v>10</v>
      </c>
      <c r="B33" s="52">
        <f t="shared" ca="1" si="1"/>
        <v>45597</v>
      </c>
      <c r="C33" s="58">
        <f t="shared" ca="1" si="2"/>
        <v>844.64</v>
      </c>
      <c r="D33" s="58">
        <f t="shared" ca="1" si="3"/>
        <v>493.48</v>
      </c>
      <c r="E33" s="56"/>
      <c r="F33" s="58">
        <f t="shared" ca="1" si="4"/>
        <v>0</v>
      </c>
      <c r="G33" s="58">
        <f t="shared" ca="1" si="5"/>
        <v>351.15999999999997</v>
      </c>
      <c r="H33" s="58">
        <f t="shared" ca="1" si="6"/>
        <v>96488.189999999988</v>
      </c>
      <c r="I33" s="58">
        <f t="shared" ca="1" si="7"/>
        <v>96488.189999999988</v>
      </c>
      <c r="J33" s="31"/>
      <c r="K33" s="31"/>
      <c r="L33" s="31"/>
      <c r="M33" s="31"/>
      <c r="N33" s="31"/>
      <c r="O33" s="31"/>
      <c r="P33" s="31"/>
      <c r="Q33" s="31"/>
      <c r="R33" s="31"/>
      <c r="S33" s="31"/>
      <c r="T33" s="31"/>
      <c r="U33" s="31"/>
      <c r="V33" s="31"/>
      <c r="W33" s="31"/>
      <c r="X33" s="31"/>
      <c r="Y33" s="31"/>
      <c r="Z33" s="31"/>
    </row>
    <row r="34" spans="1:26" ht="12.75" customHeight="1" x14ac:dyDescent="0.3">
      <c r="A34" s="51">
        <f t="shared" ca="1" si="8"/>
        <v>11</v>
      </c>
      <c r="B34" s="52">
        <f t="shared" ca="1" si="1"/>
        <v>45627</v>
      </c>
      <c r="C34" s="58">
        <f t="shared" ca="1" si="2"/>
        <v>844.64</v>
      </c>
      <c r="D34" s="58">
        <f t="shared" ca="1" si="3"/>
        <v>475.83</v>
      </c>
      <c r="E34" s="56"/>
      <c r="F34" s="58">
        <f t="shared" ca="1" si="4"/>
        <v>0</v>
      </c>
      <c r="G34" s="58">
        <f t="shared" ca="1" si="5"/>
        <v>368.81</v>
      </c>
      <c r="H34" s="58">
        <f t="shared" ca="1" si="6"/>
        <v>96119.37999999999</v>
      </c>
      <c r="I34" s="58">
        <f t="shared" ca="1" si="7"/>
        <v>96119.37999999999</v>
      </c>
      <c r="J34" s="31"/>
      <c r="K34" s="31"/>
      <c r="L34" s="31"/>
      <c r="M34" s="31"/>
      <c r="N34" s="31"/>
      <c r="O34" s="31"/>
      <c r="P34" s="31"/>
      <c r="Q34" s="31"/>
      <c r="R34" s="31"/>
      <c r="S34" s="31"/>
      <c r="T34" s="31"/>
      <c r="U34" s="31"/>
      <c r="V34" s="31"/>
      <c r="W34" s="31"/>
      <c r="X34" s="31"/>
      <c r="Y34" s="31"/>
      <c r="Z34" s="31"/>
    </row>
    <row r="35" spans="1:26" ht="12.75" customHeight="1" x14ac:dyDescent="0.3">
      <c r="A35" s="51">
        <f t="shared" ca="1" si="8"/>
        <v>12</v>
      </c>
      <c r="B35" s="52">
        <f t="shared" ca="1" si="1"/>
        <v>45658</v>
      </c>
      <c r="C35" s="58">
        <f t="shared" ca="1" si="2"/>
        <v>844.64</v>
      </c>
      <c r="D35" s="58">
        <f t="shared" ca="1" si="3"/>
        <v>489.81</v>
      </c>
      <c r="E35" s="56"/>
      <c r="F35" s="58">
        <f t="shared" ca="1" si="4"/>
        <v>0</v>
      </c>
      <c r="G35" s="58">
        <f t="shared" ca="1" si="5"/>
        <v>354.83</v>
      </c>
      <c r="H35" s="58">
        <f t="shared" ca="1" si="6"/>
        <v>95764.549999999988</v>
      </c>
      <c r="I35" s="58">
        <f t="shared" ca="1" si="7"/>
        <v>95764.549999999988</v>
      </c>
      <c r="J35" s="31"/>
      <c r="K35" s="31"/>
      <c r="L35" s="31"/>
      <c r="M35" s="31"/>
      <c r="N35" s="31"/>
      <c r="O35" s="31"/>
      <c r="P35" s="31"/>
      <c r="Q35" s="31"/>
      <c r="R35" s="31"/>
      <c r="S35" s="31"/>
      <c r="T35" s="31"/>
      <c r="U35" s="31"/>
      <c r="V35" s="31"/>
      <c r="W35" s="31"/>
      <c r="X35" s="31"/>
      <c r="Y35" s="31"/>
      <c r="Z35" s="31"/>
    </row>
    <row r="36" spans="1:26" ht="12.75" customHeight="1" x14ac:dyDescent="0.3">
      <c r="A36" s="51">
        <f t="shared" ca="1" si="8"/>
        <v>13</v>
      </c>
      <c r="B36" s="52">
        <f t="shared" ca="1" si="1"/>
        <v>45689</v>
      </c>
      <c r="C36" s="58">
        <f t="shared" ca="1" si="2"/>
        <v>844.64</v>
      </c>
      <c r="D36" s="58">
        <f t="shared" ca="1" si="3"/>
        <v>488.01</v>
      </c>
      <c r="E36" s="56"/>
      <c r="F36" s="58">
        <f t="shared" ca="1" si="4"/>
        <v>0</v>
      </c>
      <c r="G36" s="58">
        <f t="shared" ca="1" si="5"/>
        <v>356.63</v>
      </c>
      <c r="H36" s="58">
        <f t="shared" ca="1" si="6"/>
        <v>95407.919999999984</v>
      </c>
      <c r="I36" s="58">
        <f t="shared" ca="1" si="7"/>
        <v>95407.919999999984</v>
      </c>
      <c r="J36" s="31"/>
      <c r="K36" s="31"/>
      <c r="L36" s="31"/>
      <c r="M36" s="31"/>
      <c r="N36" s="31"/>
      <c r="O36" s="31"/>
      <c r="P36" s="31"/>
      <c r="Q36" s="31"/>
      <c r="R36" s="31"/>
      <c r="S36" s="31"/>
      <c r="T36" s="31"/>
      <c r="U36" s="31"/>
      <c r="V36" s="31"/>
      <c r="W36" s="31"/>
      <c r="X36" s="31"/>
      <c r="Y36" s="31"/>
      <c r="Z36" s="31"/>
    </row>
    <row r="37" spans="1:26" ht="12.75" customHeight="1" x14ac:dyDescent="0.3">
      <c r="A37" s="51">
        <f t="shared" ca="1" si="8"/>
        <v>14</v>
      </c>
      <c r="B37" s="52">
        <f t="shared" ca="1" si="1"/>
        <v>45717</v>
      </c>
      <c r="C37" s="58">
        <f t="shared" ca="1" si="2"/>
        <v>844.64</v>
      </c>
      <c r="D37" s="58">
        <f t="shared" ca="1" si="3"/>
        <v>439.14</v>
      </c>
      <c r="E37" s="56"/>
      <c r="F37" s="58">
        <f t="shared" ca="1" si="4"/>
        <v>0</v>
      </c>
      <c r="G37" s="58">
        <f t="shared" ca="1" si="5"/>
        <v>405.5</v>
      </c>
      <c r="H37" s="58">
        <f t="shared" ca="1" si="6"/>
        <v>95002.419999999984</v>
      </c>
      <c r="I37" s="58">
        <f t="shared" ca="1" si="7"/>
        <v>95002.419999999984</v>
      </c>
      <c r="J37" s="31"/>
      <c r="K37" s="31"/>
      <c r="L37" s="31"/>
      <c r="M37" s="31"/>
      <c r="N37" s="31"/>
      <c r="O37" s="31"/>
      <c r="P37" s="31"/>
      <c r="Q37" s="31"/>
      <c r="R37" s="31"/>
      <c r="S37" s="31"/>
      <c r="T37" s="31"/>
      <c r="U37" s="31"/>
      <c r="V37" s="31"/>
      <c r="W37" s="31"/>
      <c r="X37" s="31"/>
      <c r="Y37" s="31"/>
      <c r="Z37" s="31"/>
    </row>
    <row r="38" spans="1:26" ht="12.75" customHeight="1" x14ac:dyDescent="0.3">
      <c r="A38" s="51">
        <f t="shared" ca="1" si="8"/>
        <v>15</v>
      </c>
      <c r="B38" s="52">
        <f t="shared" ca="1" si="1"/>
        <v>45748</v>
      </c>
      <c r="C38" s="58">
        <f t="shared" ca="1" si="2"/>
        <v>844.64</v>
      </c>
      <c r="D38" s="58">
        <f t="shared" ca="1" si="3"/>
        <v>484.12</v>
      </c>
      <c r="E38" s="56"/>
      <c r="F38" s="58">
        <f t="shared" ca="1" si="4"/>
        <v>0</v>
      </c>
      <c r="G38" s="58">
        <f t="shared" ca="1" si="5"/>
        <v>360.52</v>
      </c>
      <c r="H38" s="58">
        <f t="shared" ca="1" si="6"/>
        <v>94641.89999999998</v>
      </c>
      <c r="I38" s="58">
        <f t="shared" ca="1" si="7"/>
        <v>94641.89999999998</v>
      </c>
      <c r="J38" s="31"/>
      <c r="K38" s="31"/>
      <c r="L38" s="31"/>
      <c r="M38" s="31"/>
      <c r="N38" s="31"/>
      <c r="O38" s="31"/>
      <c r="P38" s="31"/>
      <c r="Q38" s="31"/>
      <c r="R38" s="31"/>
      <c r="S38" s="31"/>
      <c r="T38" s="31"/>
      <c r="U38" s="31"/>
      <c r="V38" s="31"/>
      <c r="W38" s="31"/>
      <c r="X38" s="31"/>
      <c r="Y38" s="31"/>
      <c r="Z38" s="31"/>
    </row>
    <row r="39" spans="1:26" ht="12.75" customHeight="1" x14ac:dyDescent="0.3">
      <c r="A39" s="51">
        <f t="shared" ca="1" si="8"/>
        <v>16</v>
      </c>
      <c r="B39" s="52">
        <f t="shared" ca="1" si="1"/>
        <v>45778</v>
      </c>
      <c r="C39" s="58">
        <f t="shared" ca="1" si="2"/>
        <v>844.64</v>
      </c>
      <c r="D39" s="58">
        <f t="shared" ca="1" si="3"/>
        <v>466.73</v>
      </c>
      <c r="E39" s="56"/>
      <c r="F39" s="58">
        <f t="shared" ca="1" si="4"/>
        <v>0</v>
      </c>
      <c r="G39" s="58">
        <f t="shared" ca="1" si="5"/>
        <v>377.90999999999997</v>
      </c>
      <c r="H39" s="58">
        <f t="shared" ca="1" si="6"/>
        <v>94263.989999999976</v>
      </c>
      <c r="I39" s="58">
        <f t="shared" ca="1" si="7"/>
        <v>94263.989999999976</v>
      </c>
      <c r="J39" s="31"/>
      <c r="K39" s="31"/>
      <c r="L39" s="31"/>
      <c r="M39" s="31"/>
      <c r="N39" s="31"/>
      <c r="O39" s="31"/>
      <c r="P39" s="31"/>
      <c r="Q39" s="31"/>
      <c r="R39" s="31"/>
      <c r="S39" s="31"/>
      <c r="T39" s="31"/>
      <c r="U39" s="31"/>
      <c r="V39" s="31"/>
      <c r="W39" s="31"/>
      <c r="X39" s="31"/>
      <c r="Y39" s="31"/>
      <c r="Z39" s="31"/>
    </row>
    <row r="40" spans="1:26" ht="12.75" customHeight="1" x14ac:dyDescent="0.3">
      <c r="A40" s="51">
        <f t="shared" ca="1" si="8"/>
        <v>17</v>
      </c>
      <c r="B40" s="52">
        <f t="shared" ca="1" si="1"/>
        <v>45809</v>
      </c>
      <c r="C40" s="58">
        <f t="shared" ca="1" si="2"/>
        <v>844.64</v>
      </c>
      <c r="D40" s="58">
        <f t="shared" ca="1" si="3"/>
        <v>480.36</v>
      </c>
      <c r="E40" s="56"/>
      <c r="F40" s="58">
        <f t="shared" ca="1" si="4"/>
        <v>0</v>
      </c>
      <c r="G40" s="58">
        <f t="shared" ca="1" si="5"/>
        <v>364.28</v>
      </c>
      <c r="H40" s="58">
        <f t="shared" ca="1" si="6"/>
        <v>93899.709999999977</v>
      </c>
      <c r="I40" s="58">
        <f t="shared" ca="1" si="7"/>
        <v>93899.709999999977</v>
      </c>
      <c r="J40" s="31"/>
      <c r="K40" s="31"/>
      <c r="L40" s="31"/>
      <c r="M40" s="31"/>
      <c r="N40" s="31"/>
      <c r="O40" s="31"/>
      <c r="P40" s="31"/>
      <c r="Q40" s="31"/>
      <c r="R40" s="31"/>
      <c r="S40" s="31"/>
      <c r="T40" s="31"/>
      <c r="U40" s="31"/>
      <c r="V40" s="31"/>
      <c r="W40" s="31"/>
      <c r="X40" s="31"/>
      <c r="Y40" s="31"/>
      <c r="Z40" s="31"/>
    </row>
    <row r="41" spans="1:26" ht="12.75" customHeight="1" x14ac:dyDescent="0.3">
      <c r="A41" s="51">
        <f t="shared" ca="1" si="8"/>
        <v>18</v>
      </c>
      <c r="B41" s="52">
        <f t="shared" ca="1" si="1"/>
        <v>45839</v>
      </c>
      <c r="C41" s="58">
        <f t="shared" ca="1" si="2"/>
        <v>844.64</v>
      </c>
      <c r="D41" s="58">
        <f t="shared" ca="1" si="3"/>
        <v>463.07</v>
      </c>
      <c r="E41" s="56"/>
      <c r="F41" s="58">
        <f t="shared" ca="1" si="4"/>
        <v>0</v>
      </c>
      <c r="G41" s="58">
        <f t="shared" ca="1" si="5"/>
        <v>381.57</v>
      </c>
      <c r="H41" s="58">
        <f t="shared" ca="1" si="6"/>
        <v>93518.13999999997</v>
      </c>
      <c r="I41" s="58">
        <f t="shared" ca="1" si="7"/>
        <v>93518.13999999997</v>
      </c>
      <c r="J41" s="31"/>
      <c r="K41" s="31"/>
      <c r="L41" s="31"/>
      <c r="M41" s="31"/>
      <c r="N41" s="31"/>
      <c r="O41" s="31"/>
      <c r="P41" s="31"/>
      <c r="Q41" s="31"/>
      <c r="R41" s="31"/>
      <c r="S41" s="31"/>
      <c r="T41" s="31"/>
      <c r="U41" s="31"/>
      <c r="V41" s="31"/>
      <c r="W41" s="31"/>
      <c r="X41" s="31"/>
      <c r="Y41" s="31"/>
      <c r="Z41" s="31"/>
    </row>
    <row r="42" spans="1:26" ht="12.75" customHeight="1" x14ac:dyDescent="0.3">
      <c r="A42" s="51">
        <f t="shared" ca="1" si="8"/>
        <v>19</v>
      </c>
      <c r="B42" s="52">
        <f t="shared" ca="1" si="1"/>
        <v>45870</v>
      </c>
      <c r="C42" s="58">
        <f t="shared" ca="1" si="2"/>
        <v>844.64</v>
      </c>
      <c r="D42" s="58">
        <f t="shared" ca="1" si="3"/>
        <v>476.56</v>
      </c>
      <c r="E42" s="56"/>
      <c r="F42" s="58">
        <f t="shared" ca="1" si="4"/>
        <v>0</v>
      </c>
      <c r="G42" s="58">
        <f t="shared" ca="1" si="5"/>
        <v>368.08</v>
      </c>
      <c r="H42" s="58">
        <f t="shared" ca="1" si="6"/>
        <v>93150.059999999969</v>
      </c>
      <c r="I42" s="58">
        <f t="shared" ca="1" si="7"/>
        <v>93150.059999999969</v>
      </c>
      <c r="J42" s="31"/>
      <c r="K42" s="31"/>
      <c r="L42" s="31"/>
      <c r="M42" s="31"/>
      <c r="N42" s="31"/>
      <c r="O42" s="31"/>
      <c r="P42" s="31"/>
      <c r="Q42" s="31"/>
      <c r="R42" s="31"/>
      <c r="S42" s="31"/>
      <c r="T42" s="31"/>
      <c r="U42" s="31"/>
      <c r="V42" s="31"/>
      <c r="W42" s="31"/>
      <c r="X42" s="31"/>
      <c r="Y42" s="31"/>
      <c r="Z42" s="31"/>
    </row>
    <row r="43" spans="1:26" ht="12.75" customHeight="1" x14ac:dyDescent="0.3">
      <c r="A43" s="51">
        <f t="shared" ca="1" si="8"/>
        <v>20</v>
      </c>
      <c r="B43" s="52">
        <f t="shared" ca="1" si="1"/>
        <v>45901</v>
      </c>
      <c r="C43" s="58">
        <f t="shared" ca="1" si="2"/>
        <v>844.64</v>
      </c>
      <c r="D43" s="58">
        <f t="shared" ca="1" si="3"/>
        <v>474.68</v>
      </c>
      <c r="E43" s="56"/>
      <c r="F43" s="58">
        <f t="shared" ca="1" si="4"/>
        <v>0</v>
      </c>
      <c r="G43" s="58">
        <f t="shared" ca="1" si="5"/>
        <v>369.96</v>
      </c>
      <c r="H43" s="58">
        <f t="shared" ca="1" si="6"/>
        <v>92780.099999999962</v>
      </c>
      <c r="I43" s="58">
        <f t="shared" ca="1" si="7"/>
        <v>92780.099999999962</v>
      </c>
      <c r="J43" s="31"/>
      <c r="K43" s="31"/>
      <c r="L43" s="31"/>
      <c r="M43" s="31"/>
      <c r="N43" s="31"/>
      <c r="O43" s="31"/>
      <c r="P43" s="31"/>
      <c r="Q43" s="31"/>
      <c r="R43" s="31"/>
      <c r="S43" s="31"/>
      <c r="T43" s="31"/>
      <c r="U43" s="31"/>
      <c r="V43" s="31"/>
      <c r="W43" s="31"/>
      <c r="X43" s="31"/>
      <c r="Y43" s="31"/>
      <c r="Z43" s="31"/>
    </row>
    <row r="44" spans="1:26" ht="12.75" customHeight="1" x14ac:dyDescent="0.3">
      <c r="A44" s="51">
        <f t="shared" ca="1" si="8"/>
        <v>21</v>
      </c>
      <c r="B44" s="52">
        <f t="shared" ca="1" si="1"/>
        <v>45931</v>
      </c>
      <c r="C44" s="58">
        <f t="shared" ca="1" si="2"/>
        <v>844.64</v>
      </c>
      <c r="D44" s="58">
        <f t="shared" ca="1" si="3"/>
        <v>457.55</v>
      </c>
      <c r="E44" s="56"/>
      <c r="F44" s="58">
        <f t="shared" ca="1" si="4"/>
        <v>0</v>
      </c>
      <c r="G44" s="58">
        <f t="shared" ca="1" si="5"/>
        <v>387.09</v>
      </c>
      <c r="H44" s="58">
        <f t="shared" ca="1" si="6"/>
        <v>92393.009999999966</v>
      </c>
      <c r="I44" s="58">
        <f t="shared" ca="1" si="7"/>
        <v>92393.009999999966</v>
      </c>
      <c r="J44" s="31"/>
      <c r="K44" s="31"/>
      <c r="L44" s="31"/>
      <c r="M44" s="31"/>
      <c r="N44" s="31"/>
      <c r="O44" s="31"/>
      <c r="P44" s="31"/>
      <c r="Q44" s="31"/>
      <c r="R44" s="31"/>
      <c r="S44" s="31"/>
      <c r="T44" s="31"/>
      <c r="U44" s="31"/>
      <c r="V44" s="31"/>
      <c r="W44" s="31"/>
      <c r="X44" s="31"/>
      <c r="Y44" s="31"/>
      <c r="Z44" s="31"/>
    </row>
    <row r="45" spans="1:26" ht="12.75" customHeight="1" x14ac:dyDescent="0.3">
      <c r="A45" s="51">
        <f t="shared" ca="1" si="8"/>
        <v>22</v>
      </c>
      <c r="B45" s="52">
        <f t="shared" ca="1" si="1"/>
        <v>45962</v>
      </c>
      <c r="C45" s="58">
        <f t="shared" ca="1" si="2"/>
        <v>844.64</v>
      </c>
      <c r="D45" s="58">
        <f t="shared" ca="1" si="3"/>
        <v>470.82</v>
      </c>
      <c r="E45" s="56"/>
      <c r="F45" s="58">
        <f t="shared" ca="1" si="4"/>
        <v>0</v>
      </c>
      <c r="G45" s="58">
        <f t="shared" ca="1" si="5"/>
        <v>373.82</v>
      </c>
      <c r="H45" s="58">
        <f t="shared" ca="1" si="6"/>
        <v>92019.189999999959</v>
      </c>
      <c r="I45" s="58">
        <f t="shared" ca="1" si="7"/>
        <v>92019.189999999959</v>
      </c>
      <c r="J45" s="31"/>
      <c r="K45" s="31"/>
      <c r="L45" s="31"/>
      <c r="M45" s="31"/>
      <c r="N45" s="31"/>
      <c r="O45" s="31"/>
      <c r="P45" s="31"/>
      <c r="Q45" s="31"/>
      <c r="R45" s="31"/>
      <c r="S45" s="31"/>
      <c r="T45" s="31"/>
      <c r="U45" s="31"/>
      <c r="V45" s="31"/>
      <c r="W45" s="31"/>
      <c r="X45" s="31"/>
      <c r="Y45" s="31"/>
      <c r="Z45" s="31"/>
    </row>
    <row r="46" spans="1:26" ht="12.75" customHeight="1" x14ac:dyDescent="0.3">
      <c r="A46" s="51">
        <f t="shared" ca="1" si="8"/>
        <v>23</v>
      </c>
      <c r="B46" s="52">
        <f t="shared" ca="1" si="1"/>
        <v>45992</v>
      </c>
      <c r="C46" s="58">
        <f t="shared" ca="1" si="2"/>
        <v>844.64</v>
      </c>
      <c r="D46" s="58">
        <f t="shared" ca="1" si="3"/>
        <v>453.79</v>
      </c>
      <c r="E46" s="56"/>
      <c r="F46" s="58">
        <f t="shared" ca="1" si="4"/>
        <v>0</v>
      </c>
      <c r="G46" s="58">
        <f t="shared" ca="1" si="5"/>
        <v>390.84999999999997</v>
      </c>
      <c r="H46" s="58">
        <f t="shared" ca="1" si="6"/>
        <v>91628.339999999953</v>
      </c>
      <c r="I46" s="58">
        <f t="shared" ca="1" si="7"/>
        <v>91628.339999999953</v>
      </c>
      <c r="J46" s="31"/>
      <c r="K46" s="31"/>
      <c r="L46" s="31"/>
      <c r="M46" s="31"/>
      <c r="N46" s="31"/>
      <c r="O46" s="31"/>
      <c r="P46" s="31"/>
      <c r="Q46" s="31"/>
      <c r="R46" s="31"/>
      <c r="S46" s="31"/>
      <c r="T46" s="31"/>
      <c r="U46" s="31"/>
      <c r="V46" s="31"/>
      <c r="W46" s="31"/>
      <c r="X46" s="31"/>
      <c r="Y46" s="31"/>
      <c r="Z46" s="31"/>
    </row>
    <row r="47" spans="1:26" ht="12.75" customHeight="1" x14ac:dyDescent="0.3">
      <c r="A47" s="51">
        <f t="shared" ca="1" si="8"/>
        <v>24</v>
      </c>
      <c r="B47" s="52">
        <f t="shared" ca="1" si="1"/>
        <v>46023</v>
      </c>
      <c r="C47" s="58">
        <f t="shared" ca="1" si="2"/>
        <v>844.64</v>
      </c>
      <c r="D47" s="58">
        <f t="shared" ca="1" si="3"/>
        <v>466.93</v>
      </c>
      <c r="E47" s="56"/>
      <c r="F47" s="58">
        <f t="shared" ca="1" si="4"/>
        <v>0</v>
      </c>
      <c r="G47" s="58">
        <f t="shared" ca="1" si="5"/>
        <v>377.71</v>
      </c>
      <c r="H47" s="58">
        <f t="shared" ca="1" si="6"/>
        <v>91250.629999999946</v>
      </c>
      <c r="I47" s="58">
        <f t="shared" ca="1" si="7"/>
        <v>91250.629999999946</v>
      </c>
      <c r="J47" s="31"/>
      <c r="K47" s="31"/>
      <c r="L47" s="31"/>
      <c r="M47" s="31"/>
      <c r="N47" s="31"/>
      <c r="O47" s="31"/>
      <c r="P47" s="31"/>
      <c r="Q47" s="31"/>
      <c r="R47" s="31"/>
      <c r="S47" s="31"/>
      <c r="T47" s="31"/>
      <c r="U47" s="31"/>
      <c r="V47" s="31"/>
      <c r="W47" s="31"/>
      <c r="X47" s="31"/>
      <c r="Y47" s="31"/>
      <c r="Z47" s="31"/>
    </row>
    <row r="48" spans="1:26" ht="12.75" customHeight="1" x14ac:dyDescent="0.3">
      <c r="A48" s="51">
        <f t="shared" ca="1" si="8"/>
        <v>25</v>
      </c>
      <c r="B48" s="52">
        <f t="shared" ca="1" si="1"/>
        <v>46054</v>
      </c>
      <c r="C48" s="58">
        <f t="shared" ca="1" si="2"/>
        <v>844.64</v>
      </c>
      <c r="D48" s="58">
        <f t="shared" ca="1" si="3"/>
        <v>465</v>
      </c>
      <c r="E48" s="56"/>
      <c r="F48" s="58">
        <f t="shared" ca="1" si="4"/>
        <v>0</v>
      </c>
      <c r="G48" s="58">
        <f t="shared" ca="1" si="5"/>
        <v>379.64</v>
      </c>
      <c r="H48" s="58">
        <f t="shared" ca="1" si="6"/>
        <v>90870.989999999947</v>
      </c>
      <c r="I48" s="58">
        <f t="shared" ca="1" si="7"/>
        <v>90870.989999999947</v>
      </c>
      <c r="J48" s="31"/>
      <c r="K48" s="31"/>
      <c r="L48" s="31"/>
      <c r="M48" s="31"/>
      <c r="N48" s="31"/>
      <c r="O48" s="31"/>
      <c r="P48" s="31"/>
      <c r="Q48" s="31"/>
      <c r="R48" s="31"/>
      <c r="S48" s="31"/>
      <c r="T48" s="31"/>
      <c r="U48" s="31"/>
      <c r="V48" s="31"/>
      <c r="W48" s="31"/>
      <c r="X48" s="31"/>
      <c r="Y48" s="31"/>
      <c r="Z48" s="31"/>
    </row>
    <row r="49" spans="1:26" ht="12.75" customHeight="1" x14ac:dyDescent="0.3">
      <c r="A49" s="51">
        <f t="shared" ca="1" si="8"/>
        <v>26</v>
      </c>
      <c r="B49" s="52">
        <f t="shared" ca="1" si="1"/>
        <v>46082</v>
      </c>
      <c r="C49" s="58">
        <f t="shared" ca="1" si="2"/>
        <v>844.64</v>
      </c>
      <c r="D49" s="58">
        <f t="shared" ca="1" si="3"/>
        <v>418.26</v>
      </c>
      <c r="E49" s="56"/>
      <c r="F49" s="58">
        <f t="shared" ca="1" si="4"/>
        <v>0</v>
      </c>
      <c r="G49" s="58">
        <f t="shared" ca="1" si="5"/>
        <v>426.38</v>
      </c>
      <c r="H49" s="58">
        <f t="shared" ca="1" si="6"/>
        <v>90444.609999999942</v>
      </c>
      <c r="I49" s="58">
        <f t="shared" ca="1" si="7"/>
        <v>90444.609999999942</v>
      </c>
      <c r="J49" s="31"/>
      <c r="K49" s="31"/>
      <c r="L49" s="31"/>
      <c r="M49" s="31"/>
      <c r="N49" s="31"/>
      <c r="O49" s="31"/>
      <c r="P49" s="31"/>
      <c r="Q49" s="31"/>
      <c r="R49" s="31"/>
      <c r="S49" s="31"/>
      <c r="T49" s="31"/>
      <c r="U49" s="31"/>
      <c r="V49" s="31"/>
      <c r="W49" s="31"/>
      <c r="X49" s="31"/>
      <c r="Y49" s="31"/>
      <c r="Z49" s="31"/>
    </row>
    <row r="50" spans="1:26" ht="12.75" customHeight="1" x14ac:dyDescent="0.3">
      <c r="A50" s="51">
        <f t="shared" ca="1" si="8"/>
        <v>27</v>
      </c>
      <c r="B50" s="52">
        <f t="shared" ca="1" si="1"/>
        <v>46113</v>
      </c>
      <c r="C50" s="58">
        <f t="shared" ca="1" si="2"/>
        <v>844.64</v>
      </c>
      <c r="D50" s="58">
        <f t="shared" ca="1" si="3"/>
        <v>460.9</v>
      </c>
      <c r="E50" s="56"/>
      <c r="F50" s="58">
        <f t="shared" ca="1" si="4"/>
        <v>0</v>
      </c>
      <c r="G50" s="58">
        <f t="shared" ca="1" si="5"/>
        <v>383.74</v>
      </c>
      <c r="H50" s="58">
        <f t="shared" ca="1" si="6"/>
        <v>90060.869999999937</v>
      </c>
      <c r="I50" s="58">
        <f t="shared" ca="1" si="7"/>
        <v>90060.869999999937</v>
      </c>
      <c r="J50" s="31"/>
      <c r="K50" s="31"/>
      <c r="L50" s="31"/>
      <c r="M50" s="31"/>
      <c r="N50" s="31"/>
      <c r="O50" s="31"/>
      <c r="P50" s="31"/>
      <c r="Q50" s="31"/>
      <c r="R50" s="31"/>
      <c r="S50" s="31"/>
      <c r="T50" s="31"/>
      <c r="U50" s="31"/>
      <c r="V50" s="31"/>
      <c r="W50" s="31"/>
      <c r="X50" s="31"/>
      <c r="Y50" s="31"/>
      <c r="Z50" s="31"/>
    </row>
    <row r="51" spans="1:26" ht="12.75" customHeight="1" x14ac:dyDescent="0.3">
      <c r="A51" s="51">
        <f t="shared" ca="1" si="8"/>
        <v>28</v>
      </c>
      <c r="B51" s="52">
        <f t="shared" ca="1" si="1"/>
        <v>46143</v>
      </c>
      <c r="C51" s="58">
        <f t="shared" ca="1" si="2"/>
        <v>844.64</v>
      </c>
      <c r="D51" s="58">
        <f t="shared" ca="1" si="3"/>
        <v>444.14</v>
      </c>
      <c r="E51" s="56"/>
      <c r="F51" s="58">
        <f t="shared" ca="1" si="4"/>
        <v>0</v>
      </c>
      <c r="G51" s="58">
        <f t="shared" ca="1" si="5"/>
        <v>400.5</v>
      </c>
      <c r="H51" s="58">
        <f t="shared" ca="1" si="6"/>
        <v>89660.369999999937</v>
      </c>
      <c r="I51" s="58">
        <f t="shared" ca="1" si="7"/>
        <v>89660.369999999937</v>
      </c>
      <c r="J51" s="31"/>
      <c r="K51" s="31"/>
      <c r="L51" s="31"/>
      <c r="M51" s="31"/>
      <c r="N51" s="31"/>
      <c r="O51" s="31"/>
      <c r="P51" s="31"/>
      <c r="Q51" s="31"/>
      <c r="R51" s="31"/>
      <c r="S51" s="31"/>
      <c r="T51" s="31"/>
      <c r="U51" s="31"/>
      <c r="V51" s="31"/>
      <c r="W51" s="31"/>
      <c r="X51" s="31"/>
      <c r="Y51" s="31"/>
      <c r="Z51" s="31"/>
    </row>
    <row r="52" spans="1:26" ht="12.75" customHeight="1" x14ac:dyDescent="0.3">
      <c r="A52" s="51">
        <f t="shared" ca="1" si="8"/>
        <v>29</v>
      </c>
      <c r="B52" s="52">
        <f t="shared" ca="1" si="1"/>
        <v>46174</v>
      </c>
      <c r="C52" s="58">
        <f t="shared" ca="1" si="2"/>
        <v>844.64</v>
      </c>
      <c r="D52" s="58">
        <f t="shared" ca="1" si="3"/>
        <v>456.9</v>
      </c>
      <c r="E52" s="56"/>
      <c r="F52" s="58">
        <f t="shared" ca="1" si="4"/>
        <v>0</v>
      </c>
      <c r="G52" s="58">
        <f t="shared" ca="1" si="5"/>
        <v>387.74</v>
      </c>
      <c r="H52" s="58">
        <f t="shared" ca="1" si="6"/>
        <v>89272.629999999932</v>
      </c>
      <c r="I52" s="58">
        <f t="shared" ca="1" si="7"/>
        <v>89272.629999999932</v>
      </c>
      <c r="J52" s="31"/>
      <c r="K52" s="31"/>
      <c r="L52" s="31"/>
      <c r="M52" s="31"/>
      <c r="N52" s="31"/>
      <c r="O52" s="31"/>
      <c r="P52" s="31"/>
      <c r="Q52" s="31"/>
      <c r="R52" s="31"/>
      <c r="S52" s="31"/>
      <c r="T52" s="31"/>
      <c r="U52" s="31"/>
      <c r="V52" s="31"/>
      <c r="W52" s="31"/>
      <c r="X52" s="31"/>
      <c r="Y52" s="31"/>
      <c r="Z52" s="31"/>
    </row>
    <row r="53" spans="1:26" ht="12.75" customHeight="1" x14ac:dyDescent="0.3">
      <c r="A53" s="51">
        <f t="shared" ca="1" si="8"/>
        <v>30</v>
      </c>
      <c r="B53" s="52">
        <f t="shared" ca="1" si="1"/>
        <v>46204</v>
      </c>
      <c r="C53" s="58">
        <f t="shared" ca="1" si="2"/>
        <v>844.64</v>
      </c>
      <c r="D53" s="58">
        <f t="shared" ca="1" si="3"/>
        <v>440.25</v>
      </c>
      <c r="E53" s="56"/>
      <c r="F53" s="58">
        <f t="shared" ca="1" si="4"/>
        <v>0</v>
      </c>
      <c r="G53" s="58">
        <f t="shared" ca="1" si="5"/>
        <v>404.39</v>
      </c>
      <c r="H53" s="58">
        <f t="shared" ca="1" si="6"/>
        <v>88868.239999999932</v>
      </c>
      <c r="I53" s="58">
        <f t="shared" ca="1" si="7"/>
        <v>88868.239999999932</v>
      </c>
      <c r="J53" s="31"/>
      <c r="K53" s="31"/>
      <c r="L53" s="31"/>
      <c r="M53" s="31"/>
      <c r="N53" s="31"/>
      <c r="O53" s="31"/>
      <c r="P53" s="31"/>
      <c r="Q53" s="31"/>
      <c r="R53" s="31"/>
      <c r="S53" s="31"/>
      <c r="T53" s="31"/>
      <c r="U53" s="31"/>
      <c r="V53" s="31"/>
      <c r="W53" s="31"/>
      <c r="X53" s="31"/>
      <c r="Y53" s="31"/>
      <c r="Z53" s="31"/>
    </row>
    <row r="54" spans="1:26" ht="12.75" customHeight="1" x14ac:dyDescent="0.3">
      <c r="A54" s="51">
        <f t="shared" ca="1" si="8"/>
        <v>31</v>
      </c>
      <c r="B54" s="52">
        <f t="shared" ca="1" si="1"/>
        <v>46235</v>
      </c>
      <c r="C54" s="58">
        <f t="shared" ca="1" si="2"/>
        <v>844.64</v>
      </c>
      <c r="D54" s="58">
        <f t="shared" ca="1" si="3"/>
        <v>452.86</v>
      </c>
      <c r="E54" s="56"/>
      <c r="F54" s="58">
        <f t="shared" ca="1" si="4"/>
        <v>0</v>
      </c>
      <c r="G54" s="58">
        <f t="shared" ca="1" si="5"/>
        <v>391.78</v>
      </c>
      <c r="H54" s="58">
        <f t="shared" ca="1" si="6"/>
        <v>88476.459999999934</v>
      </c>
      <c r="I54" s="58">
        <f t="shared" ca="1" si="7"/>
        <v>88476.459999999934</v>
      </c>
      <c r="J54" s="31"/>
      <c r="K54" s="31"/>
      <c r="L54" s="31"/>
      <c r="M54" s="31"/>
      <c r="N54" s="31"/>
      <c r="O54" s="31"/>
      <c r="P54" s="31"/>
      <c r="Q54" s="31"/>
      <c r="R54" s="31"/>
      <c r="S54" s="31"/>
      <c r="T54" s="31"/>
      <c r="U54" s="31"/>
      <c r="V54" s="31"/>
      <c r="W54" s="31"/>
      <c r="X54" s="31"/>
      <c r="Y54" s="31"/>
      <c r="Z54" s="31"/>
    </row>
    <row r="55" spans="1:26" ht="12.75" customHeight="1" x14ac:dyDescent="0.3">
      <c r="A55" s="51">
        <f t="shared" ca="1" si="8"/>
        <v>32</v>
      </c>
      <c r="B55" s="52">
        <f t="shared" ca="1" si="1"/>
        <v>46266</v>
      </c>
      <c r="C55" s="58">
        <f t="shared" ca="1" si="2"/>
        <v>844.64</v>
      </c>
      <c r="D55" s="58">
        <f t="shared" ca="1" si="3"/>
        <v>450.87</v>
      </c>
      <c r="E55" s="56"/>
      <c r="F55" s="58">
        <f t="shared" ca="1" si="4"/>
        <v>0</v>
      </c>
      <c r="G55" s="58">
        <f t="shared" ca="1" si="5"/>
        <v>393.77</v>
      </c>
      <c r="H55" s="58">
        <f t="shared" ca="1" si="6"/>
        <v>88082.68999999993</v>
      </c>
      <c r="I55" s="58">
        <f t="shared" ca="1" si="7"/>
        <v>88082.68999999993</v>
      </c>
      <c r="J55" s="31"/>
      <c r="K55" s="31"/>
      <c r="L55" s="31"/>
      <c r="M55" s="31"/>
      <c r="N55" s="31"/>
      <c r="O55" s="31"/>
      <c r="P55" s="31"/>
      <c r="Q55" s="31"/>
      <c r="R55" s="31"/>
      <c r="S55" s="31"/>
      <c r="T55" s="31"/>
      <c r="U55" s="31"/>
      <c r="V55" s="31"/>
      <c r="W55" s="31"/>
      <c r="X55" s="31"/>
      <c r="Y55" s="31"/>
      <c r="Z55" s="31"/>
    </row>
    <row r="56" spans="1:26" ht="12.75" customHeight="1" x14ac:dyDescent="0.3">
      <c r="A56" s="51">
        <f t="shared" ca="1" si="8"/>
        <v>33</v>
      </c>
      <c r="B56" s="52">
        <f t="shared" ca="1" si="1"/>
        <v>46296</v>
      </c>
      <c r="C56" s="58">
        <f t="shared" ca="1" si="2"/>
        <v>844.64</v>
      </c>
      <c r="D56" s="58">
        <f t="shared" ca="1" si="3"/>
        <v>434.38</v>
      </c>
      <c r="E56" s="56"/>
      <c r="F56" s="58">
        <f t="shared" ca="1" si="4"/>
        <v>0</v>
      </c>
      <c r="G56" s="58">
        <f t="shared" ca="1" si="5"/>
        <v>410.26</v>
      </c>
      <c r="H56" s="58">
        <f t="shared" ca="1" si="6"/>
        <v>87672.429999999935</v>
      </c>
      <c r="I56" s="58">
        <f t="shared" ca="1" si="7"/>
        <v>87672.429999999935</v>
      </c>
      <c r="J56" s="31"/>
      <c r="K56" s="31"/>
      <c r="L56" s="31"/>
      <c r="M56" s="31"/>
      <c r="N56" s="31"/>
      <c r="O56" s="31"/>
      <c r="P56" s="31"/>
      <c r="Q56" s="31"/>
      <c r="R56" s="31"/>
      <c r="S56" s="31"/>
      <c r="T56" s="31"/>
      <c r="U56" s="31"/>
      <c r="V56" s="31"/>
      <c r="W56" s="31"/>
      <c r="X56" s="31"/>
      <c r="Y56" s="31"/>
      <c r="Z56" s="31"/>
    </row>
    <row r="57" spans="1:26" ht="12.75" customHeight="1" x14ac:dyDescent="0.3">
      <c r="A57" s="51">
        <f t="shared" ca="1" si="8"/>
        <v>34</v>
      </c>
      <c r="B57" s="52">
        <f t="shared" ca="1" si="1"/>
        <v>46327</v>
      </c>
      <c r="C57" s="58">
        <f t="shared" ca="1" si="2"/>
        <v>844.64</v>
      </c>
      <c r="D57" s="58">
        <f t="shared" ca="1" si="3"/>
        <v>446.77</v>
      </c>
      <c r="E57" s="56"/>
      <c r="F57" s="58">
        <f t="shared" ca="1" si="4"/>
        <v>0</v>
      </c>
      <c r="G57" s="58">
        <f t="shared" ca="1" si="5"/>
        <v>397.87</v>
      </c>
      <c r="H57" s="58">
        <f t="shared" ca="1" si="6"/>
        <v>87274.559999999939</v>
      </c>
      <c r="I57" s="58">
        <f t="shared" ca="1" si="7"/>
        <v>87274.559999999939</v>
      </c>
      <c r="J57" s="31"/>
      <c r="K57" s="31"/>
      <c r="L57" s="31"/>
      <c r="M57" s="31"/>
      <c r="N57" s="31"/>
      <c r="O57" s="31"/>
      <c r="P57" s="31"/>
      <c r="Q57" s="31"/>
      <c r="R57" s="31"/>
      <c r="S57" s="31"/>
      <c r="T57" s="31"/>
      <c r="U57" s="31"/>
      <c r="V57" s="31"/>
      <c r="W57" s="31"/>
      <c r="X57" s="31"/>
      <c r="Y57" s="31"/>
      <c r="Z57" s="31"/>
    </row>
    <row r="58" spans="1:26" ht="12.75" customHeight="1" x14ac:dyDescent="0.3">
      <c r="A58" s="51">
        <f t="shared" ca="1" si="8"/>
        <v>35</v>
      </c>
      <c r="B58" s="52">
        <f t="shared" ca="1" si="1"/>
        <v>46357</v>
      </c>
      <c r="C58" s="58">
        <f t="shared" ca="1" si="2"/>
        <v>844.64</v>
      </c>
      <c r="D58" s="58">
        <f t="shared" ca="1" si="3"/>
        <v>430.4</v>
      </c>
      <c r="E58" s="56"/>
      <c r="F58" s="58">
        <f t="shared" ca="1" si="4"/>
        <v>0</v>
      </c>
      <c r="G58" s="58">
        <f t="shared" ca="1" si="5"/>
        <v>414.24</v>
      </c>
      <c r="H58" s="58">
        <f t="shared" ca="1" si="6"/>
        <v>86860.319999999934</v>
      </c>
      <c r="I58" s="58">
        <f t="shared" ca="1" si="7"/>
        <v>86860.319999999934</v>
      </c>
      <c r="J58" s="31"/>
      <c r="K58" s="31"/>
      <c r="L58" s="31"/>
      <c r="M58" s="31"/>
      <c r="N58" s="31"/>
      <c r="O58" s="31"/>
      <c r="P58" s="31"/>
      <c r="Q58" s="31"/>
      <c r="R58" s="31"/>
      <c r="S58" s="31"/>
      <c r="T58" s="31"/>
      <c r="U58" s="31"/>
      <c r="V58" s="31"/>
      <c r="W58" s="31"/>
      <c r="X58" s="31"/>
      <c r="Y58" s="31"/>
      <c r="Z58" s="31"/>
    </row>
    <row r="59" spans="1:26" ht="12.75" customHeight="1" x14ac:dyDescent="0.3">
      <c r="A59" s="51">
        <f t="shared" ca="1" si="8"/>
        <v>36</v>
      </c>
      <c r="B59" s="52">
        <f t="shared" ca="1" si="1"/>
        <v>46388</v>
      </c>
      <c r="C59" s="58">
        <f t="shared" ca="1" si="2"/>
        <v>844.64</v>
      </c>
      <c r="D59" s="58">
        <f t="shared" ca="1" si="3"/>
        <v>442.63</v>
      </c>
      <c r="E59" s="56"/>
      <c r="F59" s="58">
        <f t="shared" ca="1" si="4"/>
        <v>0</v>
      </c>
      <c r="G59" s="58">
        <f t="shared" ca="1" si="5"/>
        <v>402.01</v>
      </c>
      <c r="H59" s="58">
        <f t="shared" ca="1" si="6"/>
        <v>86458.309999999939</v>
      </c>
      <c r="I59" s="58">
        <f t="shared" ca="1" si="7"/>
        <v>86458.309999999939</v>
      </c>
      <c r="J59" s="31"/>
      <c r="K59" s="31"/>
      <c r="L59" s="31"/>
      <c r="M59" s="31"/>
      <c r="N59" s="31"/>
      <c r="O59" s="31"/>
      <c r="P59" s="31"/>
      <c r="Q59" s="31"/>
      <c r="R59" s="31"/>
      <c r="S59" s="31"/>
      <c r="T59" s="31"/>
      <c r="U59" s="31"/>
      <c r="V59" s="31"/>
      <c r="W59" s="31"/>
      <c r="X59" s="31"/>
      <c r="Y59" s="31"/>
      <c r="Z59" s="31"/>
    </row>
    <row r="60" spans="1:26" ht="12.75" customHeight="1" x14ac:dyDescent="0.3">
      <c r="A60" s="51">
        <f t="shared" ca="1" si="8"/>
        <v>37</v>
      </c>
      <c r="B60" s="52">
        <f t="shared" ca="1" si="1"/>
        <v>46419</v>
      </c>
      <c r="C60" s="58">
        <f t="shared" ca="1" si="2"/>
        <v>844.64</v>
      </c>
      <c r="D60" s="58">
        <f t="shared" ca="1" si="3"/>
        <v>440.58</v>
      </c>
      <c r="E60" s="56"/>
      <c r="F60" s="58">
        <f t="shared" ca="1" si="4"/>
        <v>0</v>
      </c>
      <c r="G60" s="58">
        <f t="shared" ca="1" si="5"/>
        <v>404.06</v>
      </c>
      <c r="H60" s="58">
        <f t="shared" ca="1" si="6"/>
        <v>86054.249999999942</v>
      </c>
      <c r="I60" s="58">
        <f t="shared" ca="1" si="7"/>
        <v>86054.249999999942</v>
      </c>
      <c r="J60" s="31"/>
      <c r="K60" s="31"/>
      <c r="L60" s="31"/>
      <c r="M60" s="31"/>
      <c r="N60" s="31"/>
      <c r="O60" s="31"/>
      <c r="P60" s="31"/>
      <c r="Q60" s="31"/>
      <c r="R60" s="31"/>
      <c r="S60" s="31"/>
      <c r="T60" s="31"/>
      <c r="U60" s="31"/>
      <c r="V60" s="31"/>
      <c r="W60" s="31"/>
      <c r="X60" s="31"/>
      <c r="Y60" s="31"/>
      <c r="Z60" s="31"/>
    </row>
    <row r="61" spans="1:26" ht="12.75" customHeight="1" x14ac:dyDescent="0.3">
      <c r="A61" s="51">
        <f t="shared" ca="1" si="8"/>
        <v>38</v>
      </c>
      <c r="B61" s="52">
        <f t="shared" ca="1" si="1"/>
        <v>46447</v>
      </c>
      <c r="C61" s="58">
        <f t="shared" ca="1" si="2"/>
        <v>844.64</v>
      </c>
      <c r="D61" s="58">
        <f t="shared" ca="1" si="3"/>
        <v>396.09</v>
      </c>
      <c r="E61" s="56"/>
      <c r="F61" s="58">
        <f t="shared" ca="1" si="4"/>
        <v>0</v>
      </c>
      <c r="G61" s="58">
        <f t="shared" ca="1" si="5"/>
        <v>448.55</v>
      </c>
      <c r="H61" s="58">
        <f t="shared" ca="1" si="6"/>
        <v>85605.699999999939</v>
      </c>
      <c r="I61" s="58">
        <f t="shared" ca="1" si="7"/>
        <v>85605.699999999939</v>
      </c>
      <c r="J61" s="31"/>
      <c r="K61" s="31"/>
      <c r="L61" s="31"/>
      <c r="M61" s="31"/>
      <c r="N61" s="31"/>
      <c r="O61" s="31"/>
      <c r="P61" s="31"/>
      <c r="Q61" s="31"/>
      <c r="R61" s="31"/>
      <c r="S61" s="31"/>
      <c r="T61" s="31"/>
      <c r="U61" s="31"/>
      <c r="V61" s="31"/>
      <c r="W61" s="31"/>
      <c r="X61" s="31"/>
      <c r="Y61" s="31"/>
      <c r="Z61" s="31"/>
    </row>
    <row r="62" spans="1:26" ht="12.75" customHeight="1" x14ac:dyDescent="0.3">
      <c r="A62" s="51">
        <f t="shared" ca="1" si="8"/>
        <v>39</v>
      </c>
      <c r="B62" s="52">
        <f t="shared" ca="1" si="1"/>
        <v>46478</v>
      </c>
      <c r="C62" s="58">
        <f t="shared" ca="1" si="2"/>
        <v>844.64</v>
      </c>
      <c r="D62" s="58">
        <f t="shared" ca="1" si="3"/>
        <v>436.24</v>
      </c>
      <c r="E62" s="56"/>
      <c r="F62" s="58">
        <f t="shared" ca="1" si="4"/>
        <v>0</v>
      </c>
      <c r="G62" s="58">
        <f t="shared" ca="1" si="5"/>
        <v>408.4</v>
      </c>
      <c r="H62" s="58">
        <f t="shared" ca="1" si="6"/>
        <v>85197.299999999945</v>
      </c>
      <c r="I62" s="58">
        <f t="shared" ca="1" si="7"/>
        <v>85197.299999999945</v>
      </c>
      <c r="J62" s="31"/>
      <c r="K62" s="31"/>
      <c r="L62" s="31"/>
      <c r="M62" s="31"/>
      <c r="N62" s="31"/>
      <c r="O62" s="31"/>
      <c r="P62" s="31"/>
      <c r="Q62" s="31"/>
      <c r="R62" s="31"/>
      <c r="S62" s="31"/>
      <c r="T62" s="31"/>
      <c r="U62" s="31"/>
      <c r="V62" s="31"/>
      <c r="W62" s="31"/>
      <c r="X62" s="31"/>
      <c r="Y62" s="31"/>
      <c r="Z62" s="31"/>
    </row>
    <row r="63" spans="1:26" ht="12.75" customHeight="1" x14ac:dyDescent="0.3">
      <c r="A63" s="51">
        <f t="shared" ca="1" si="8"/>
        <v>40</v>
      </c>
      <c r="B63" s="52">
        <f t="shared" ca="1" si="1"/>
        <v>46508</v>
      </c>
      <c r="C63" s="58">
        <f t="shared" ca="1" si="2"/>
        <v>844.64</v>
      </c>
      <c r="D63" s="58">
        <f t="shared" ca="1" si="3"/>
        <v>420.15</v>
      </c>
      <c r="E63" s="56"/>
      <c r="F63" s="58">
        <f t="shared" ca="1" si="4"/>
        <v>0</v>
      </c>
      <c r="G63" s="58">
        <f t="shared" ca="1" si="5"/>
        <v>424.49</v>
      </c>
      <c r="H63" s="58">
        <f t="shared" ca="1" si="6"/>
        <v>84772.809999999939</v>
      </c>
      <c r="I63" s="58">
        <f t="shared" ca="1" si="7"/>
        <v>84772.809999999939</v>
      </c>
      <c r="J63" s="31"/>
      <c r="K63" s="31"/>
      <c r="L63" s="31"/>
      <c r="M63" s="31"/>
      <c r="N63" s="31"/>
      <c r="O63" s="31"/>
      <c r="P63" s="31"/>
      <c r="Q63" s="31"/>
      <c r="R63" s="31"/>
      <c r="S63" s="31"/>
      <c r="T63" s="31"/>
      <c r="U63" s="31"/>
      <c r="V63" s="31"/>
      <c r="W63" s="31"/>
      <c r="X63" s="31"/>
      <c r="Y63" s="31"/>
      <c r="Z63" s="31"/>
    </row>
    <row r="64" spans="1:26" ht="12.75" customHeight="1" x14ac:dyDescent="0.3">
      <c r="A64" s="51">
        <f t="shared" ca="1" si="8"/>
        <v>41</v>
      </c>
      <c r="B64" s="52">
        <f t="shared" ca="1" si="1"/>
        <v>46539</v>
      </c>
      <c r="C64" s="58">
        <f t="shared" ca="1" si="2"/>
        <v>844.64</v>
      </c>
      <c r="D64" s="58">
        <f t="shared" ca="1" si="3"/>
        <v>431.99</v>
      </c>
      <c r="E64" s="56"/>
      <c r="F64" s="58">
        <f t="shared" ca="1" si="4"/>
        <v>0</v>
      </c>
      <c r="G64" s="58">
        <f t="shared" ca="1" si="5"/>
        <v>412.65</v>
      </c>
      <c r="H64" s="58">
        <f t="shared" ca="1" si="6"/>
        <v>84360.159999999945</v>
      </c>
      <c r="I64" s="58">
        <f t="shared" ca="1" si="7"/>
        <v>84360.159999999945</v>
      </c>
      <c r="J64" s="31"/>
      <c r="K64" s="31"/>
      <c r="L64" s="31"/>
      <c r="M64" s="31"/>
      <c r="N64" s="31"/>
      <c r="O64" s="31"/>
      <c r="P64" s="31"/>
      <c r="Q64" s="31"/>
      <c r="R64" s="31"/>
      <c r="S64" s="31"/>
      <c r="T64" s="31"/>
      <c r="U64" s="31"/>
      <c r="V64" s="31"/>
      <c r="W64" s="31"/>
      <c r="X64" s="31"/>
      <c r="Y64" s="31"/>
      <c r="Z64" s="31"/>
    </row>
    <row r="65" spans="1:26" ht="12.75" customHeight="1" x14ac:dyDescent="0.3">
      <c r="A65" s="51">
        <f t="shared" ca="1" si="8"/>
        <v>42</v>
      </c>
      <c r="B65" s="52">
        <f t="shared" ca="1" si="1"/>
        <v>46569</v>
      </c>
      <c r="C65" s="58">
        <f t="shared" ca="1" si="2"/>
        <v>844.64</v>
      </c>
      <c r="D65" s="58">
        <f t="shared" ca="1" si="3"/>
        <v>416.02</v>
      </c>
      <c r="E65" s="56"/>
      <c r="F65" s="58">
        <f t="shared" ca="1" si="4"/>
        <v>0</v>
      </c>
      <c r="G65" s="58">
        <f t="shared" ca="1" si="5"/>
        <v>428.62</v>
      </c>
      <c r="H65" s="58">
        <f t="shared" ca="1" si="6"/>
        <v>83931.53999999995</v>
      </c>
      <c r="I65" s="58">
        <f t="shared" ca="1" si="7"/>
        <v>83931.53999999995</v>
      </c>
      <c r="J65" s="31"/>
      <c r="K65" s="31"/>
      <c r="L65" s="31"/>
      <c r="M65" s="31"/>
      <c r="N65" s="31"/>
      <c r="O65" s="31"/>
      <c r="P65" s="31"/>
      <c r="Q65" s="31"/>
      <c r="R65" s="31"/>
      <c r="S65" s="31"/>
      <c r="T65" s="31"/>
      <c r="U65" s="31"/>
      <c r="V65" s="31"/>
      <c r="W65" s="31"/>
      <c r="X65" s="31"/>
      <c r="Y65" s="31"/>
      <c r="Z65" s="31"/>
    </row>
    <row r="66" spans="1:26" ht="12.75" customHeight="1" x14ac:dyDescent="0.3">
      <c r="A66" s="51">
        <f t="shared" ca="1" si="8"/>
        <v>43</v>
      </c>
      <c r="B66" s="52">
        <f t="shared" ca="1" si="1"/>
        <v>46600</v>
      </c>
      <c r="C66" s="58">
        <f t="shared" ca="1" si="2"/>
        <v>844.64</v>
      </c>
      <c r="D66" s="58">
        <f t="shared" ca="1" si="3"/>
        <v>427.71</v>
      </c>
      <c r="E66" s="56"/>
      <c r="F66" s="58">
        <f t="shared" ca="1" si="4"/>
        <v>0</v>
      </c>
      <c r="G66" s="58">
        <f t="shared" ca="1" si="5"/>
        <v>416.93</v>
      </c>
      <c r="H66" s="58">
        <f t="shared" ca="1" si="6"/>
        <v>83514.609999999957</v>
      </c>
      <c r="I66" s="58">
        <f t="shared" ca="1" si="7"/>
        <v>83514.609999999957</v>
      </c>
      <c r="J66" s="31"/>
      <c r="K66" s="31"/>
      <c r="L66" s="31"/>
      <c r="M66" s="31"/>
      <c r="N66" s="31"/>
      <c r="O66" s="31"/>
      <c r="P66" s="31"/>
      <c r="Q66" s="31"/>
      <c r="R66" s="31"/>
      <c r="S66" s="31"/>
      <c r="T66" s="31"/>
      <c r="U66" s="31"/>
      <c r="V66" s="31"/>
      <c r="W66" s="31"/>
      <c r="X66" s="31"/>
      <c r="Y66" s="31"/>
      <c r="Z66" s="31"/>
    </row>
    <row r="67" spans="1:26" ht="12.75" customHeight="1" x14ac:dyDescent="0.3">
      <c r="A67" s="51">
        <f t="shared" ca="1" si="8"/>
        <v>44</v>
      </c>
      <c r="B67" s="52">
        <f t="shared" ca="1" si="1"/>
        <v>46631</v>
      </c>
      <c r="C67" s="58">
        <f t="shared" ca="1" si="2"/>
        <v>844.64</v>
      </c>
      <c r="D67" s="58">
        <f t="shared" ca="1" si="3"/>
        <v>425.58</v>
      </c>
      <c r="E67" s="56"/>
      <c r="F67" s="58">
        <f t="shared" ca="1" si="4"/>
        <v>0</v>
      </c>
      <c r="G67" s="58">
        <f t="shared" ca="1" si="5"/>
        <v>419.06</v>
      </c>
      <c r="H67" s="58">
        <f t="shared" ca="1" si="6"/>
        <v>83095.549999999959</v>
      </c>
      <c r="I67" s="58">
        <f t="shared" ca="1" si="7"/>
        <v>83095.549999999959</v>
      </c>
      <c r="J67" s="31"/>
      <c r="K67" s="31"/>
      <c r="L67" s="31"/>
      <c r="M67" s="31"/>
      <c r="N67" s="31"/>
      <c r="O67" s="31"/>
      <c r="P67" s="31"/>
      <c r="Q67" s="31"/>
      <c r="R67" s="31"/>
      <c r="S67" s="31"/>
      <c r="T67" s="31"/>
      <c r="U67" s="31"/>
      <c r="V67" s="31"/>
      <c r="W67" s="31"/>
      <c r="X67" s="31"/>
      <c r="Y67" s="31"/>
      <c r="Z67" s="31"/>
    </row>
    <row r="68" spans="1:26" ht="12.75" customHeight="1" x14ac:dyDescent="0.3">
      <c r="A68" s="51">
        <f t="shared" ca="1" si="8"/>
        <v>45</v>
      </c>
      <c r="B68" s="52">
        <f t="shared" ca="1" si="1"/>
        <v>46661</v>
      </c>
      <c r="C68" s="58">
        <f t="shared" ca="1" si="2"/>
        <v>844.64</v>
      </c>
      <c r="D68" s="58">
        <f t="shared" ca="1" si="3"/>
        <v>409.79</v>
      </c>
      <c r="E68" s="56"/>
      <c r="F68" s="58">
        <f t="shared" ca="1" si="4"/>
        <v>0</v>
      </c>
      <c r="G68" s="58">
        <f t="shared" ca="1" si="5"/>
        <v>434.84999999999997</v>
      </c>
      <c r="H68" s="58">
        <f t="shared" ca="1" si="6"/>
        <v>82660.699999999953</v>
      </c>
      <c r="I68" s="58">
        <f t="shared" ca="1" si="7"/>
        <v>82660.699999999953</v>
      </c>
      <c r="J68" s="31"/>
      <c r="K68" s="31"/>
      <c r="L68" s="31"/>
      <c r="M68" s="31"/>
      <c r="N68" s="31"/>
      <c r="O68" s="31"/>
      <c r="P68" s="31"/>
      <c r="Q68" s="31"/>
      <c r="R68" s="31"/>
      <c r="S68" s="31"/>
      <c r="T68" s="31"/>
      <c r="U68" s="31"/>
      <c r="V68" s="31"/>
      <c r="W68" s="31"/>
      <c r="X68" s="31"/>
      <c r="Y68" s="31"/>
      <c r="Z68" s="31"/>
    </row>
    <row r="69" spans="1:26" ht="12.75" customHeight="1" x14ac:dyDescent="0.3">
      <c r="A69" s="51">
        <f t="shared" ca="1" si="8"/>
        <v>46</v>
      </c>
      <c r="B69" s="52">
        <f t="shared" ca="1" si="1"/>
        <v>46692</v>
      </c>
      <c r="C69" s="58">
        <f t="shared" ca="1" si="2"/>
        <v>844.64</v>
      </c>
      <c r="D69" s="58">
        <f t="shared" ca="1" si="3"/>
        <v>421.23</v>
      </c>
      <c r="E69" s="56"/>
      <c r="F69" s="58">
        <f t="shared" ca="1" si="4"/>
        <v>0</v>
      </c>
      <c r="G69" s="58">
        <f t="shared" ca="1" si="5"/>
        <v>423.40999999999997</v>
      </c>
      <c r="H69" s="58">
        <f t="shared" ca="1" si="6"/>
        <v>82237.28999999995</v>
      </c>
      <c r="I69" s="58">
        <f t="shared" ca="1" si="7"/>
        <v>82237.28999999995</v>
      </c>
      <c r="J69" s="31"/>
      <c r="K69" s="31"/>
      <c r="L69" s="31"/>
      <c r="M69" s="31"/>
      <c r="N69" s="31"/>
      <c r="O69" s="31"/>
      <c r="P69" s="31"/>
      <c r="Q69" s="31"/>
      <c r="R69" s="31"/>
      <c r="S69" s="31"/>
      <c r="T69" s="31"/>
      <c r="U69" s="31"/>
      <c r="V69" s="31"/>
      <c r="W69" s="31"/>
      <c r="X69" s="31"/>
      <c r="Y69" s="31"/>
      <c r="Z69" s="31"/>
    </row>
    <row r="70" spans="1:26" ht="12.75" customHeight="1" x14ac:dyDescent="0.3">
      <c r="A70" s="51">
        <f t="shared" ca="1" si="8"/>
        <v>47</v>
      </c>
      <c r="B70" s="52">
        <f t="shared" ca="1" si="1"/>
        <v>46722</v>
      </c>
      <c r="C70" s="58">
        <f t="shared" ca="1" si="2"/>
        <v>844.64</v>
      </c>
      <c r="D70" s="58">
        <f t="shared" ca="1" si="3"/>
        <v>405.55</v>
      </c>
      <c r="E70" s="56"/>
      <c r="F70" s="58">
        <f t="shared" ca="1" si="4"/>
        <v>0</v>
      </c>
      <c r="G70" s="58">
        <f t="shared" ca="1" si="5"/>
        <v>439.09</v>
      </c>
      <c r="H70" s="58">
        <f t="shared" ca="1" si="6"/>
        <v>81798.199999999953</v>
      </c>
      <c r="I70" s="58">
        <f t="shared" ca="1" si="7"/>
        <v>81798.199999999953</v>
      </c>
      <c r="J70" s="31"/>
      <c r="K70" s="31"/>
      <c r="L70" s="31"/>
      <c r="M70" s="31"/>
      <c r="N70" s="31"/>
      <c r="O70" s="31"/>
      <c r="P70" s="31"/>
      <c r="Q70" s="31"/>
      <c r="R70" s="31"/>
      <c r="S70" s="31"/>
      <c r="T70" s="31"/>
      <c r="U70" s="31"/>
      <c r="V70" s="31"/>
      <c r="W70" s="31"/>
      <c r="X70" s="31"/>
      <c r="Y70" s="31"/>
      <c r="Z70" s="31"/>
    </row>
    <row r="71" spans="1:26" ht="12.75" customHeight="1" x14ac:dyDescent="0.3">
      <c r="A71" s="51">
        <f t="shared" ca="1" si="8"/>
        <v>48</v>
      </c>
      <c r="B71" s="52">
        <f t="shared" ca="1" si="1"/>
        <v>46753</v>
      </c>
      <c r="C71" s="58">
        <f t="shared" ca="1" si="2"/>
        <v>844.64</v>
      </c>
      <c r="D71" s="58">
        <f t="shared" ca="1" si="3"/>
        <v>416.83</v>
      </c>
      <c r="E71" s="56"/>
      <c r="F71" s="58">
        <f t="shared" ca="1" si="4"/>
        <v>0</v>
      </c>
      <c r="G71" s="58">
        <f t="shared" ca="1" si="5"/>
        <v>427.81</v>
      </c>
      <c r="H71" s="58">
        <f t="shared" ca="1" si="6"/>
        <v>81370.389999999956</v>
      </c>
      <c r="I71" s="58">
        <f t="shared" ca="1" si="7"/>
        <v>81370.389999999956</v>
      </c>
      <c r="J71" s="31"/>
      <c r="K71" s="31"/>
      <c r="L71" s="31"/>
      <c r="M71" s="31"/>
      <c r="N71" s="31"/>
      <c r="O71" s="31"/>
      <c r="P71" s="31"/>
      <c r="Q71" s="31"/>
      <c r="R71" s="31"/>
      <c r="S71" s="31"/>
      <c r="T71" s="31"/>
      <c r="U71" s="31"/>
      <c r="V71" s="31"/>
      <c r="W71" s="31"/>
      <c r="X71" s="31"/>
      <c r="Y71" s="31"/>
      <c r="Z71" s="31"/>
    </row>
    <row r="72" spans="1:26" ht="12.75" customHeight="1" x14ac:dyDescent="0.3">
      <c r="A72" s="51">
        <f t="shared" ca="1" si="8"/>
        <v>49</v>
      </c>
      <c r="B72" s="52">
        <f t="shared" ca="1" si="1"/>
        <v>46784</v>
      </c>
      <c r="C72" s="58">
        <f t="shared" ca="1" si="2"/>
        <v>844.64</v>
      </c>
      <c r="D72" s="58">
        <f t="shared" ca="1" si="3"/>
        <v>414.65</v>
      </c>
      <c r="E72" s="56"/>
      <c r="F72" s="58">
        <f t="shared" ca="1" si="4"/>
        <v>0</v>
      </c>
      <c r="G72" s="58">
        <f t="shared" ca="1" si="5"/>
        <v>429.99</v>
      </c>
      <c r="H72" s="58">
        <f t="shared" ca="1" si="6"/>
        <v>80940.399999999951</v>
      </c>
      <c r="I72" s="58">
        <f t="shared" ca="1" si="7"/>
        <v>80940.399999999951</v>
      </c>
      <c r="J72" s="31"/>
      <c r="K72" s="31"/>
      <c r="L72" s="31"/>
      <c r="M72" s="31"/>
      <c r="N72" s="31"/>
      <c r="O72" s="31"/>
      <c r="P72" s="31"/>
      <c r="Q72" s="31"/>
      <c r="R72" s="31"/>
      <c r="S72" s="31"/>
      <c r="T72" s="31"/>
      <c r="U72" s="31"/>
      <c r="V72" s="31"/>
      <c r="W72" s="31"/>
      <c r="X72" s="31"/>
      <c r="Y72" s="31"/>
      <c r="Z72" s="31"/>
    </row>
    <row r="73" spans="1:26" ht="12.75" customHeight="1" x14ac:dyDescent="0.3">
      <c r="A73" s="51">
        <f t="shared" ca="1" si="8"/>
        <v>50</v>
      </c>
      <c r="B73" s="52">
        <f t="shared" ca="1" si="1"/>
        <v>46813</v>
      </c>
      <c r="C73" s="58">
        <f t="shared" ca="1" si="2"/>
        <v>844.64</v>
      </c>
      <c r="D73" s="58">
        <f t="shared" ca="1" si="3"/>
        <v>385.85</v>
      </c>
      <c r="E73" s="56"/>
      <c r="F73" s="58">
        <f t="shared" ca="1" si="4"/>
        <v>0</v>
      </c>
      <c r="G73" s="58">
        <f t="shared" ca="1" si="5"/>
        <v>458.78999999999996</v>
      </c>
      <c r="H73" s="58">
        <f t="shared" ca="1" si="6"/>
        <v>80481.609999999957</v>
      </c>
      <c r="I73" s="58">
        <f t="shared" ca="1" si="7"/>
        <v>80481.609999999957</v>
      </c>
      <c r="J73" s="31"/>
      <c r="K73" s="31"/>
      <c r="L73" s="31"/>
      <c r="M73" s="31"/>
      <c r="N73" s="31"/>
      <c r="O73" s="31"/>
      <c r="P73" s="31"/>
      <c r="Q73" s="31"/>
      <c r="R73" s="31"/>
      <c r="S73" s="31"/>
      <c r="T73" s="31"/>
      <c r="U73" s="31"/>
      <c r="V73" s="31"/>
      <c r="W73" s="31"/>
      <c r="X73" s="31"/>
      <c r="Y73" s="31"/>
      <c r="Z73" s="31"/>
    </row>
    <row r="74" spans="1:26" ht="12.75" customHeight="1" x14ac:dyDescent="0.3">
      <c r="A74" s="51">
        <f t="shared" ca="1" si="8"/>
        <v>51</v>
      </c>
      <c r="B74" s="52">
        <f t="shared" ca="1" si="1"/>
        <v>46844</v>
      </c>
      <c r="C74" s="58">
        <f t="shared" ca="1" si="2"/>
        <v>844.64</v>
      </c>
      <c r="D74" s="58">
        <f t="shared" ca="1" si="3"/>
        <v>410.13</v>
      </c>
      <c r="E74" s="56"/>
      <c r="F74" s="58">
        <f t="shared" ca="1" si="4"/>
        <v>0</v>
      </c>
      <c r="G74" s="58">
        <f t="shared" ca="1" si="5"/>
        <v>434.51</v>
      </c>
      <c r="H74" s="58">
        <f t="shared" ca="1" si="6"/>
        <v>80047.099999999962</v>
      </c>
      <c r="I74" s="58">
        <f t="shared" ca="1" si="7"/>
        <v>80047.099999999962</v>
      </c>
      <c r="J74" s="31"/>
      <c r="K74" s="31"/>
      <c r="L74" s="31"/>
      <c r="M74" s="31"/>
      <c r="N74" s="31"/>
      <c r="O74" s="31"/>
      <c r="P74" s="31"/>
      <c r="Q74" s="31"/>
      <c r="R74" s="31"/>
      <c r="S74" s="31"/>
      <c r="T74" s="31"/>
      <c r="U74" s="31"/>
      <c r="V74" s="31"/>
      <c r="W74" s="31"/>
      <c r="X74" s="31"/>
      <c r="Y74" s="31"/>
      <c r="Z74" s="31"/>
    </row>
    <row r="75" spans="1:26" ht="12.75" customHeight="1" x14ac:dyDescent="0.3">
      <c r="A75" s="51">
        <f t="shared" ca="1" si="8"/>
        <v>52</v>
      </c>
      <c r="B75" s="52">
        <f t="shared" ca="1" si="1"/>
        <v>46874</v>
      </c>
      <c r="C75" s="58">
        <f t="shared" ca="1" si="2"/>
        <v>844.64</v>
      </c>
      <c r="D75" s="58">
        <f t="shared" ca="1" si="3"/>
        <v>394.75</v>
      </c>
      <c r="E75" s="56"/>
      <c r="F75" s="58">
        <f t="shared" ca="1" si="4"/>
        <v>0</v>
      </c>
      <c r="G75" s="58">
        <f t="shared" ca="1" si="5"/>
        <v>449.89</v>
      </c>
      <c r="H75" s="58">
        <f t="shared" ca="1" si="6"/>
        <v>79597.209999999963</v>
      </c>
      <c r="I75" s="58">
        <f t="shared" ca="1" si="7"/>
        <v>79597.209999999963</v>
      </c>
      <c r="J75" s="31"/>
      <c r="K75" s="31"/>
      <c r="L75" s="31"/>
      <c r="M75" s="31"/>
      <c r="N75" s="31"/>
      <c r="O75" s="31"/>
      <c r="P75" s="31"/>
      <c r="Q75" s="31"/>
      <c r="R75" s="31"/>
      <c r="S75" s="31"/>
      <c r="T75" s="31"/>
      <c r="U75" s="31"/>
      <c r="V75" s="31"/>
      <c r="W75" s="31"/>
      <c r="X75" s="31"/>
      <c r="Y75" s="31"/>
      <c r="Z75" s="31"/>
    </row>
    <row r="76" spans="1:26" ht="12.75" customHeight="1" x14ac:dyDescent="0.3">
      <c r="A76" s="51">
        <f t="shared" ca="1" si="8"/>
        <v>53</v>
      </c>
      <c r="B76" s="52">
        <f t="shared" ca="1" si="1"/>
        <v>46905</v>
      </c>
      <c r="C76" s="58">
        <f t="shared" ca="1" si="2"/>
        <v>844.64</v>
      </c>
      <c r="D76" s="58">
        <f t="shared" ca="1" si="3"/>
        <v>405.62</v>
      </c>
      <c r="E76" s="56"/>
      <c r="F76" s="58">
        <f t="shared" ca="1" si="4"/>
        <v>0</v>
      </c>
      <c r="G76" s="58">
        <f t="shared" ca="1" si="5"/>
        <v>439.02</v>
      </c>
      <c r="H76" s="58">
        <f t="shared" ca="1" si="6"/>
        <v>79158.189999999959</v>
      </c>
      <c r="I76" s="58">
        <f t="shared" ca="1" si="7"/>
        <v>79158.189999999959</v>
      </c>
      <c r="J76" s="31"/>
      <c r="K76" s="31"/>
      <c r="L76" s="31"/>
      <c r="M76" s="31"/>
      <c r="N76" s="31"/>
      <c r="O76" s="31"/>
      <c r="P76" s="31"/>
      <c r="Q76" s="31"/>
      <c r="R76" s="31"/>
      <c r="S76" s="31"/>
      <c r="T76" s="31"/>
      <c r="U76" s="31"/>
      <c r="V76" s="31"/>
      <c r="W76" s="31"/>
      <c r="X76" s="31"/>
      <c r="Y76" s="31"/>
      <c r="Z76" s="31"/>
    </row>
    <row r="77" spans="1:26" ht="12.75" customHeight="1" x14ac:dyDescent="0.3">
      <c r="A77" s="51">
        <f t="shared" ca="1" si="8"/>
        <v>54</v>
      </c>
      <c r="B77" s="52">
        <f t="shared" ca="1" si="1"/>
        <v>46935</v>
      </c>
      <c r="C77" s="58">
        <f t="shared" ca="1" si="2"/>
        <v>844.64</v>
      </c>
      <c r="D77" s="58">
        <f t="shared" ca="1" si="3"/>
        <v>390.37</v>
      </c>
      <c r="E77" s="56"/>
      <c r="F77" s="58">
        <f t="shared" ca="1" si="4"/>
        <v>0</v>
      </c>
      <c r="G77" s="58">
        <f t="shared" ca="1" si="5"/>
        <v>454.27</v>
      </c>
      <c r="H77" s="58">
        <f t="shared" ca="1" si="6"/>
        <v>78703.919999999955</v>
      </c>
      <c r="I77" s="58">
        <f t="shared" ca="1" si="7"/>
        <v>78703.919999999955</v>
      </c>
      <c r="J77" s="31"/>
      <c r="K77" s="31"/>
      <c r="L77" s="31"/>
      <c r="M77" s="31"/>
      <c r="N77" s="31"/>
      <c r="O77" s="31"/>
      <c r="P77" s="31"/>
      <c r="Q77" s="31"/>
      <c r="R77" s="31"/>
      <c r="S77" s="31"/>
      <c r="T77" s="31"/>
      <c r="U77" s="31"/>
      <c r="V77" s="31"/>
      <c r="W77" s="31"/>
      <c r="X77" s="31"/>
      <c r="Y77" s="31"/>
      <c r="Z77" s="31"/>
    </row>
    <row r="78" spans="1:26" ht="12.75" customHeight="1" x14ac:dyDescent="0.3">
      <c r="A78" s="51">
        <f t="shared" ca="1" si="8"/>
        <v>55</v>
      </c>
      <c r="B78" s="52">
        <f t="shared" ca="1" si="1"/>
        <v>46966</v>
      </c>
      <c r="C78" s="58">
        <f t="shared" ca="1" si="2"/>
        <v>844.64</v>
      </c>
      <c r="D78" s="58">
        <f t="shared" ca="1" si="3"/>
        <v>401.07</v>
      </c>
      <c r="E78" s="56"/>
      <c r="F78" s="58">
        <f t="shared" ca="1" si="4"/>
        <v>0</v>
      </c>
      <c r="G78" s="58">
        <f t="shared" ca="1" si="5"/>
        <v>443.57</v>
      </c>
      <c r="H78" s="58">
        <f t="shared" ca="1" si="6"/>
        <v>78260.349999999948</v>
      </c>
      <c r="I78" s="58">
        <f t="shared" ca="1" si="7"/>
        <v>78260.349999999948</v>
      </c>
      <c r="J78" s="31"/>
      <c r="K78" s="31"/>
      <c r="L78" s="31"/>
      <c r="M78" s="31"/>
      <c r="N78" s="31"/>
      <c r="O78" s="31"/>
      <c r="P78" s="31"/>
      <c r="Q78" s="31"/>
      <c r="R78" s="31"/>
      <c r="S78" s="31"/>
      <c r="T78" s="31"/>
      <c r="U78" s="31"/>
      <c r="V78" s="31"/>
      <c r="W78" s="31"/>
      <c r="X78" s="31"/>
      <c r="Y78" s="31"/>
      <c r="Z78" s="31"/>
    </row>
    <row r="79" spans="1:26" ht="12.75" customHeight="1" x14ac:dyDescent="0.3">
      <c r="A79" s="51">
        <f t="shared" ca="1" si="8"/>
        <v>56</v>
      </c>
      <c r="B79" s="52">
        <f t="shared" ca="1" si="1"/>
        <v>46997</v>
      </c>
      <c r="C79" s="58">
        <f t="shared" ca="1" si="2"/>
        <v>844.64</v>
      </c>
      <c r="D79" s="58">
        <f t="shared" ca="1" si="3"/>
        <v>398.81</v>
      </c>
      <c r="E79" s="56"/>
      <c r="F79" s="58">
        <f t="shared" ca="1" si="4"/>
        <v>0</v>
      </c>
      <c r="G79" s="58">
        <f t="shared" ca="1" si="5"/>
        <v>445.83</v>
      </c>
      <c r="H79" s="58">
        <f t="shared" ca="1" si="6"/>
        <v>77814.519999999946</v>
      </c>
      <c r="I79" s="58">
        <f t="shared" ca="1" si="7"/>
        <v>77814.519999999946</v>
      </c>
      <c r="J79" s="31"/>
      <c r="K79" s="31"/>
      <c r="L79" s="31"/>
      <c r="M79" s="31"/>
      <c r="N79" s="31"/>
      <c r="O79" s="31"/>
      <c r="P79" s="31"/>
      <c r="Q79" s="31"/>
      <c r="R79" s="31"/>
      <c r="S79" s="31"/>
      <c r="T79" s="31"/>
      <c r="U79" s="31"/>
      <c r="V79" s="31"/>
      <c r="W79" s="31"/>
      <c r="X79" s="31"/>
      <c r="Y79" s="31"/>
      <c r="Z79" s="31"/>
    </row>
    <row r="80" spans="1:26" ht="12.75" customHeight="1" x14ac:dyDescent="0.3">
      <c r="A80" s="51">
        <f t="shared" ca="1" si="8"/>
        <v>57</v>
      </c>
      <c r="B80" s="52">
        <f t="shared" ca="1" si="1"/>
        <v>47027</v>
      </c>
      <c r="C80" s="58">
        <f t="shared" ca="1" si="2"/>
        <v>844.64</v>
      </c>
      <c r="D80" s="58">
        <f t="shared" ca="1" si="3"/>
        <v>383.74</v>
      </c>
      <c r="E80" s="56"/>
      <c r="F80" s="58">
        <f t="shared" ca="1" si="4"/>
        <v>0</v>
      </c>
      <c r="G80" s="58">
        <f t="shared" ca="1" si="5"/>
        <v>460.9</v>
      </c>
      <c r="H80" s="58">
        <f t="shared" ca="1" si="6"/>
        <v>77353.619999999952</v>
      </c>
      <c r="I80" s="58">
        <f t="shared" ca="1" si="7"/>
        <v>77353.619999999952</v>
      </c>
      <c r="J80" s="31"/>
      <c r="K80" s="31"/>
      <c r="L80" s="31"/>
      <c r="M80" s="31"/>
      <c r="N80" s="31"/>
      <c r="O80" s="31"/>
      <c r="P80" s="31"/>
      <c r="Q80" s="31"/>
      <c r="R80" s="31"/>
      <c r="S80" s="31"/>
      <c r="T80" s="31"/>
      <c r="U80" s="31"/>
      <c r="V80" s="31"/>
      <c r="W80" s="31"/>
      <c r="X80" s="31"/>
      <c r="Y80" s="31"/>
      <c r="Z80" s="31"/>
    </row>
    <row r="81" spans="1:26" ht="12.75" customHeight="1" x14ac:dyDescent="0.3">
      <c r="A81" s="51">
        <f t="shared" ca="1" si="8"/>
        <v>58</v>
      </c>
      <c r="B81" s="52">
        <f t="shared" ca="1" si="1"/>
        <v>47058</v>
      </c>
      <c r="C81" s="58">
        <f t="shared" ca="1" si="2"/>
        <v>844.64</v>
      </c>
      <c r="D81" s="58">
        <f t="shared" ca="1" si="3"/>
        <v>394.19</v>
      </c>
      <c r="E81" s="56"/>
      <c r="F81" s="58">
        <f t="shared" ca="1" si="4"/>
        <v>0</v>
      </c>
      <c r="G81" s="58">
        <f t="shared" ca="1" si="5"/>
        <v>450.45</v>
      </c>
      <c r="H81" s="58">
        <f t="shared" ca="1" si="6"/>
        <v>76903.169999999955</v>
      </c>
      <c r="I81" s="58">
        <f t="shared" ca="1" si="7"/>
        <v>76903.169999999955</v>
      </c>
      <c r="J81" s="31"/>
      <c r="K81" s="31"/>
      <c r="L81" s="31"/>
      <c r="M81" s="31"/>
      <c r="N81" s="31"/>
      <c r="O81" s="31"/>
      <c r="P81" s="31"/>
      <c r="Q81" s="31"/>
      <c r="R81" s="31"/>
      <c r="S81" s="31"/>
      <c r="T81" s="31"/>
      <c r="U81" s="31"/>
      <c r="V81" s="31"/>
      <c r="W81" s="31"/>
      <c r="X81" s="31"/>
      <c r="Y81" s="31"/>
      <c r="Z81" s="31"/>
    </row>
    <row r="82" spans="1:26" ht="12.75" customHeight="1" x14ac:dyDescent="0.3">
      <c r="A82" s="51">
        <f t="shared" ca="1" si="8"/>
        <v>59</v>
      </c>
      <c r="B82" s="52">
        <f t="shared" ca="1" si="1"/>
        <v>47088</v>
      </c>
      <c r="C82" s="58">
        <f t="shared" ca="1" si="2"/>
        <v>844.64</v>
      </c>
      <c r="D82" s="58">
        <f t="shared" ca="1" si="3"/>
        <v>379.25</v>
      </c>
      <c r="E82" s="56"/>
      <c r="F82" s="58">
        <f t="shared" ca="1" si="4"/>
        <v>0</v>
      </c>
      <c r="G82" s="58">
        <f t="shared" ca="1" si="5"/>
        <v>465.39</v>
      </c>
      <c r="H82" s="58">
        <f t="shared" ca="1" si="6"/>
        <v>76437.779999999955</v>
      </c>
      <c r="I82" s="58">
        <f t="shared" ca="1" si="7"/>
        <v>76437.779999999955</v>
      </c>
      <c r="J82" s="31"/>
      <c r="K82" s="31"/>
      <c r="L82" s="31"/>
      <c r="M82" s="31"/>
      <c r="N82" s="31"/>
      <c r="O82" s="31"/>
      <c r="P82" s="31"/>
      <c r="Q82" s="31"/>
      <c r="R82" s="31"/>
      <c r="S82" s="31"/>
      <c r="T82" s="31"/>
      <c r="U82" s="31"/>
      <c r="V82" s="31"/>
      <c r="W82" s="31"/>
      <c r="X82" s="31"/>
      <c r="Y82" s="31"/>
      <c r="Z82" s="31"/>
    </row>
    <row r="83" spans="1:26" ht="12.75" customHeight="1" x14ac:dyDescent="0.3">
      <c r="A83" s="51">
        <f t="shared" ca="1" si="8"/>
        <v>60</v>
      </c>
      <c r="B83" s="52">
        <f t="shared" ca="1" si="1"/>
        <v>47119</v>
      </c>
      <c r="C83" s="58">
        <f t="shared" ca="1" si="2"/>
        <v>844.64</v>
      </c>
      <c r="D83" s="58">
        <f t="shared" ca="1" si="3"/>
        <v>389.52</v>
      </c>
      <c r="E83" s="56"/>
      <c r="F83" s="58">
        <f t="shared" ca="1" si="4"/>
        <v>0</v>
      </c>
      <c r="G83" s="58">
        <f t="shared" ca="1" si="5"/>
        <v>455.12</v>
      </c>
      <c r="H83" s="58">
        <f t="shared" ca="1" si="6"/>
        <v>75982.65999999996</v>
      </c>
      <c r="I83" s="58">
        <f t="shared" ca="1" si="7"/>
        <v>75982.65999999996</v>
      </c>
      <c r="J83" s="31"/>
      <c r="K83" s="31"/>
      <c r="L83" s="31"/>
      <c r="M83" s="31"/>
      <c r="N83" s="31"/>
      <c r="O83" s="31"/>
      <c r="P83" s="31"/>
      <c r="Q83" s="31"/>
      <c r="R83" s="31"/>
      <c r="S83" s="31"/>
      <c r="T83" s="31"/>
      <c r="U83" s="31"/>
      <c r="V83" s="31"/>
      <c r="W83" s="31"/>
      <c r="X83" s="31"/>
      <c r="Y83" s="31"/>
      <c r="Z83" s="31"/>
    </row>
    <row r="84" spans="1:26" ht="12.75" customHeight="1" x14ac:dyDescent="0.3">
      <c r="A84" s="51">
        <f t="shared" ca="1" si="8"/>
        <v>61</v>
      </c>
      <c r="B84" s="52">
        <f t="shared" ca="1" si="1"/>
        <v>47150</v>
      </c>
      <c r="C84" s="58">
        <f t="shared" ca="1" si="2"/>
        <v>844.64</v>
      </c>
      <c r="D84" s="58">
        <f t="shared" ca="1" si="3"/>
        <v>387.2</v>
      </c>
      <c r="E84" s="56"/>
      <c r="F84" s="58">
        <f t="shared" ca="1" si="4"/>
        <v>0</v>
      </c>
      <c r="G84" s="58">
        <f t="shared" ca="1" si="5"/>
        <v>457.44</v>
      </c>
      <c r="H84" s="58">
        <f t="shared" ca="1" si="6"/>
        <v>75525.219999999958</v>
      </c>
      <c r="I84" s="58">
        <f t="shared" ca="1" si="7"/>
        <v>75525.219999999958</v>
      </c>
      <c r="J84" s="31"/>
      <c r="K84" s="31"/>
      <c r="L84" s="31"/>
      <c r="M84" s="31"/>
      <c r="N84" s="31"/>
      <c r="O84" s="31"/>
      <c r="P84" s="31"/>
      <c r="Q84" s="31"/>
      <c r="R84" s="31"/>
      <c r="S84" s="31"/>
      <c r="T84" s="31"/>
      <c r="U84" s="31"/>
      <c r="V84" s="31"/>
      <c r="W84" s="31"/>
      <c r="X84" s="31"/>
      <c r="Y84" s="31"/>
      <c r="Z84" s="31"/>
    </row>
    <row r="85" spans="1:26" ht="12.75" customHeight="1" x14ac:dyDescent="0.3">
      <c r="A85" s="51">
        <f t="shared" ca="1" si="8"/>
        <v>62</v>
      </c>
      <c r="B85" s="52">
        <f t="shared" ca="1" si="1"/>
        <v>47178</v>
      </c>
      <c r="C85" s="58">
        <f t="shared" ca="1" si="2"/>
        <v>844.64</v>
      </c>
      <c r="D85" s="58">
        <f t="shared" ca="1" si="3"/>
        <v>347.62</v>
      </c>
      <c r="E85" s="56"/>
      <c r="F85" s="58">
        <f t="shared" ca="1" si="4"/>
        <v>0</v>
      </c>
      <c r="G85" s="58">
        <f t="shared" ca="1" si="5"/>
        <v>497.02</v>
      </c>
      <c r="H85" s="58">
        <f t="shared" ca="1" si="6"/>
        <v>75028.199999999953</v>
      </c>
      <c r="I85" s="58">
        <f t="shared" ca="1" si="7"/>
        <v>75028.199999999953</v>
      </c>
      <c r="J85" s="31"/>
      <c r="K85" s="31"/>
      <c r="L85" s="31"/>
      <c r="M85" s="31"/>
      <c r="N85" s="31"/>
      <c r="O85" s="31"/>
      <c r="P85" s="31"/>
      <c r="Q85" s="31"/>
      <c r="R85" s="31"/>
      <c r="S85" s="31"/>
      <c r="T85" s="31"/>
      <c r="U85" s="31"/>
      <c r="V85" s="31"/>
      <c r="W85" s="31"/>
      <c r="X85" s="31"/>
      <c r="Y85" s="31"/>
      <c r="Z85" s="31"/>
    </row>
    <row r="86" spans="1:26" ht="12.75" customHeight="1" x14ac:dyDescent="0.3">
      <c r="A86" s="51">
        <f t="shared" ca="1" si="8"/>
        <v>63</v>
      </c>
      <c r="B86" s="52">
        <f t="shared" ca="1" si="1"/>
        <v>47209</v>
      </c>
      <c r="C86" s="58">
        <f t="shared" ca="1" si="2"/>
        <v>844.64</v>
      </c>
      <c r="D86" s="58">
        <f t="shared" ca="1" si="3"/>
        <v>382.34</v>
      </c>
      <c r="E86" s="56"/>
      <c r="F86" s="58">
        <f t="shared" ca="1" si="4"/>
        <v>0</v>
      </c>
      <c r="G86" s="58">
        <f t="shared" ca="1" si="5"/>
        <v>462.3</v>
      </c>
      <c r="H86" s="58">
        <f t="shared" ca="1" si="6"/>
        <v>74565.899999999951</v>
      </c>
      <c r="I86" s="58">
        <f t="shared" ca="1" si="7"/>
        <v>74565.899999999951</v>
      </c>
      <c r="J86" s="31"/>
      <c r="K86" s="31"/>
      <c r="L86" s="31"/>
      <c r="M86" s="31"/>
      <c r="N86" s="31"/>
      <c r="O86" s="31"/>
      <c r="P86" s="31"/>
      <c r="Q86" s="31"/>
      <c r="R86" s="31"/>
      <c r="S86" s="31"/>
      <c r="T86" s="31"/>
      <c r="U86" s="31"/>
      <c r="V86" s="31"/>
      <c r="W86" s="31"/>
      <c r="X86" s="31"/>
      <c r="Y86" s="31"/>
      <c r="Z86" s="31"/>
    </row>
    <row r="87" spans="1:26" ht="12.75" customHeight="1" x14ac:dyDescent="0.3">
      <c r="A87" s="51">
        <f t="shared" ca="1" si="8"/>
        <v>64</v>
      </c>
      <c r="B87" s="52">
        <f t="shared" ca="1" si="1"/>
        <v>47239</v>
      </c>
      <c r="C87" s="58">
        <f t="shared" ca="1" si="2"/>
        <v>844.64</v>
      </c>
      <c r="D87" s="58">
        <f t="shared" ca="1" si="3"/>
        <v>367.72</v>
      </c>
      <c r="E87" s="56"/>
      <c r="F87" s="58">
        <f t="shared" ca="1" si="4"/>
        <v>0</v>
      </c>
      <c r="G87" s="58">
        <f t="shared" ca="1" si="5"/>
        <v>476.91999999999996</v>
      </c>
      <c r="H87" s="58">
        <f t="shared" ca="1" si="6"/>
        <v>74088.979999999952</v>
      </c>
      <c r="I87" s="58">
        <f t="shared" ca="1" si="7"/>
        <v>74088.979999999952</v>
      </c>
      <c r="J87" s="31"/>
      <c r="K87" s="31"/>
      <c r="L87" s="31"/>
      <c r="M87" s="31"/>
      <c r="N87" s="31"/>
      <c r="O87" s="31"/>
      <c r="P87" s="31"/>
      <c r="Q87" s="31"/>
      <c r="R87" s="31"/>
      <c r="S87" s="31"/>
      <c r="T87" s="31"/>
      <c r="U87" s="31"/>
      <c r="V87" s="31"/>
      <c r="W87" s="31"/>
      <c r="X87" s="31"/>
      <c r="Y87" s="31"/>
      <c r="Z87" s="31"/>
    </row>
    <row r="88" spans="1:26" ht="12.75" customHeight="1" x14ac:dyDescent="0.3">
      <c r="A88" s="51">
        <f t="shared" ca="1" si="8"/>
        <v>65</v>
      </c>
      <c r="B88" s="52">
        <f t="shared" ca="1" si="1"/>
        <v>47270</v>
      </c>
      <c r="C88" s="58">
        <f t="shared" ca="1" si="2"/>
        <v>844.64</v>
      </c>
      <c r="D88" s="58">
        <f t="shared" ref="D88:D151" ca="1" si="9">IF(B88="","",IF(roundOpt,ROUND((B88-B87)*$I$8*H87,2),(B88-B87)*$I$8*H87))</f>
        <v>377.55</v>
      </c>
      <c r="E88" s="56"/>
      <c r="F88" s="58">
        <f t="shared" ca="1" si="4"/>
        <v>0</v>
      </c>
      <c r="G88" s="58">
        <f t="shared" ca="1" si="5"/>
        <v>467.09</v>
      </c>
      <c r="H88" s="58">
        <f t="shared" ca="1" si="6"/>
        <v>73621.889999999956</v>
      </c>
      <c r="I88" s="58">
        <f t="shared" ca="1" si="7"/>
        <v>73621.889999999956</v>
      </c>
      <c r="J88" s="31"/>
      <c r="K88" s="31"/>
      <c r="L88" s="31"/>
      <c r="M88" s="31"/>
      <c r="N88" s="31"/>
      <c r="O88" s="31"/>
      <c r="P88" s="31"/>
      <c r="Q88" s="31"/>
      <c r="R88" s="31"/>
      <c r="S88" s="31"/>
      <c r="T88" s="31"/>
      <c r="U88" s="31"/>
      <c r="V88" s="31"/>
      <c r="W88" s="31"/>
      <c r="X88" s="31"/>
      <c r="Y88" s="31"/>
      <c r="Z88" s="31"/>
    </row>
    <row r="89" spans="1:26" ht="12.75" customHeight="1" x14ac:dyDescent="0.3">
      <c r="A89" s="51">
        <f t="shared" ca="1" si="8"/>
        <v>66</v>
      </c>
      <c r="B89" s="52">
        <f t="shared" ca="1" si="1"/>
        <v>47300</v>
      </c>
      <c r="C89" s="58">
        <f t="shared" ca="1" si="2"/>
        <v>844.64</v>
      </c>
      <c r="D89" s="58">
        <f t="shared" ca="1" si="9"/>
        <v>363.07</v>
      </c>
      <c r="E89" s="56"/>
      <c r="F89" s="58">
        <f t="shared" ca="1" si="4"/>
        <v>0</v>
      </c>
      <c r="G89" s="58">
        <f t="shared" ca="1" si="5"/>
        <v>481.57</v>
      </c>
      <c r="H89" s="58">
        <f t="shared" ca="1" si="6"/>
        <v>73140.319999999949</v>
      </c>
      <c r="I89" s="58">
        <f t="shared" ca="1" si="7"/>
        <v>73140.319999999949</v>
      </c>
      <c r="J89" s="31"/>
      <c r="K89" s="31"/>
      <c r="L89" s="31"/>
      <c r="M89" s="31"/>
      <c r="N89" s="31"/>
      <c r="O89" s="31"/>
      <c r="P89" s="31"/>
      <c r="Q89" s="31"/>
      <c r="R89" s="31"/>
      <c r="S89" s="31"/>
      <c r="T89" s="31"/>
      <c r="U89" s="31"/>
      <c r="V89" s="31"/>
      <c r="W89" s="31"/>
      <c r="X89" s="31"/>
      <c r="Y89" s="31"/>
      <c r="Z89" s="31"/>
    </row>
    <row r="90" spans="1:26" ht="12.75" customHeight="1" x14ac:dyDescent="0.3">
      <c r="A90" s="51">
        <f t="shared" ca="1" si="8"/>
        <v>67</v>
      </c>
      <c r="B90" s="52">
        <f t="shared" ca="1" si="1"/>
        <v>47331</v>
      </c>
      <c r="C90" s="58">
        <f t="shared" ca="1" si="2"/>
        <v>844.64</v>
      </c>
      <c r="D90" s="58">
        <f t="shared" ca="1" si="9"/>
        <v>372.72</v>
      </c>
      <c r="E90" s="56"/>
      <c r="F90" s="58">
        <f t="shared" ca="1" si="4"/>
        <v>0</v>
      </c>
      <c r="G90" s="58">
        <f t="shared" ca="1" si="5"/>
        <v>471.91999999999996</v>
      </c>
      <c r="H90" s="58">
        <f t="shared" ca="1" si="6"/>
        <v>72668.399999999951</v>
      </c>
      <c r="I90" s="58">
        <f t="shared" ca="1" si="7"/>
        <v>72668.399999999951</v>
      </c>
      <c r="J90" s="31"/>
      <c r="K90" s="31"/>
      <c r="L90" s="31"/>
      <c r="M90" s="31"/>
      <c r="N90" s="31"/>
      <c r="O90" s="31"/>
      <c r="P90" s="31"/>
      <c r="Q90" s="31"/>
      <c r="R90" s="31"/>
      <c r="S90" s="31"/>
      <c r="T90" s="31"/>
      <c r="U90" s="31"/>
      <c r="V90" s="31"/>
      <c r="W90" s="31"/>
      <c r="X90" s="31"/>
      <c r="Y90" s="31"/>
      <c r="Z90" s="31"/>
    </row>
    <row r="91" spans="1:26" ht="12.75" customHeight="1" x14ac:dyDescent="0.3">
      <c r="A91" s="51">
        <f t="shared" ca="1" si="8"/>
        <v>68</v>
      </c>
      <c r="B91" s="52">
        <f t="shared" ca="1" si="1"/>
        <v>47362</v>
      </c>
      <c r="C91" s="58">
        <f t="shared" ca="1" si="2"/>
        <v>844.64</v>
      </c>
      <c r="D91" s="58">
        <f t="shared" ca="1" si="9"/>
        <v>370.31</v>
      </c>
      <c r="E91" s="56"/>
      <c r="F91" s="58">
        <f t="shared" ca="1" si="4"/>
        <v>0</v>
      </c>
      <c r="G91" s="58">
        <f t="shared" ca="1" si="5"/>
        <v>474.33</v>
      </c>
      <c r="H91" s="58">
        <f t="shared" ca="1" si="6"/>
        <v>72194.069999999949</v>
      </c>
      <c r="I91" s="58">
        <f t="shared" ca="1" si="7"/>
        <v>72194.069999999949</v>
      </c>
      <c r="J91" s="31"/>
      <c r="K91" s="31"/>
      <c r="L91" s="31"/>
      <c r="M91" s="31"/>
      <c r="N91" s="31"/>
      <c r="O91" s="31"/>
      <c r="P91" s="31"/>
      <c r="Q91" s="31"/>
      <c r="R91" s="31"/>
      <c r="S91" s="31"/>
      <c r="T91" s="31"/>
      <c r="U91" s="31"/>
      <c r="V91" s="31"/>
      <c r="W91" s="31"/>
      <c r="X91" s="31"/>
      <c r="Y91" s="31"/>
      <c r="Z91" s="31"/>
    </row>
    <row r="92" spans="1:26" ht="12.75" customHeight="1" x14ac:dyDescent="0.3">
      <c r="A92" s="51">
        <f t="shared" ca="1" si="8"/>
        <v>69</v>
      </c>
      <c r="B92" s="52">
        <f t="shared" ca="1" si="1"/>
        <v>47392</v>
      </c>
      <c r="C92" s="58">
        <f t="shared" ca="1" si="2"/>
        <v>844.64</v>
      </c>
      <c r="D92" s="58">
        <f t="shared" ca="1" si="9"/>
        <v>356.03</v>
      </c>
      <c r="E92" s="56"/>
      <c r="F92" s="58">
        <f t="shared" ca="1" si="4"/>
        <v>0</v>
      </c>
      <c r="G92" s="58">
        <f t="shared" ca="1" si="5"/>
        <v>488.61</v>
      </c>
      <c r="H92" s="58">
        <f t="shared" ca="1" si="6"/>
        <v>71705.459999999948</v>
      </c>
      <c r="I92" s="58">
        <f t="shared" ca="1" si="7"/>
        <v>71705.459999999948</v>
      </c>
      <c r="J92" s="31"/>
      <c r="K92" s="31"/>
      <c r="L92" s="31"/>
      <c r="M92" s="31"/>
      <c r="N92" s="31"/>
      <c r="O92" s="31"/>
      <c r="P92" s="31"/>
      <c r="Q92" s="31"/>
      <c r="R92" s="31"/>
      <c r="S92" s="31"/>
      <c r="T92" s="31"/>
      <c r="U92" s="31"/>
      <c r="V92" s="31"/>
      <c r="W92" s="31"/>
      <c r="X92" s="31"/>
      <c r="Y92" s="31"/>
      <c r="Z92" s="31"/>
    </row>
    <row r="93" spans="1:26" ht="12.75" customHeight="1" x14ac:dyDescent="0.3">
      <c r="A93" s="51">
        <f t="shared" ca="1" si="8"/>
        <v>70</v>
      </c>
      <c r="B93" s="52">
        <f t="shared" ca="1" si="1"/>
        <v>47423</v>
      </c>
      <c r="C93" s="58">
        <f t="shared" ca="1" si="2"/>
        <v>844.64</v>
      </c>
      <c r="D93" s="58">
        <f t="shared" ca="1" si="9"/>
        <v>365.4</v>
      </c>
      <c r="E93" s="56"/>
      <c r="F93" s="58">
        <f t="shared" ca="1" si="4"/>
        <v>0</v>
      </c>
      <c r="G93" s="58">
        <f t="shared" ca="1" si="5"/>
        <v>479.24</v>
      </c>
      <c r="H93" s="58">
        <f t="shared" ca="1" si="6"/>
        <v>71226.219999999943</v>
      </c>
      <c r="I93" s="58">
        <f t="shared" ca="1" si="7"/>
        <v>71226.219999999943</v>
      </c>
      <c r="J93" s="31"/>
      <c r="K93" s="31"/>
      <c r="L93" s="31"/>
      <c r="M93" s="31"/>
      <c r="N93" s="31"/>
      <c r="O93" s="31"/>
      <c r="P93" s="31"/>
      <c r="Q93" s="31"/>
      <c r="R93" s="31"/>
      <c r="S93" s="31"/>
      <c r="T93" s="31"/>
      <c r="U93" s="31"/>
      <c r="V93" s="31"/>
      <c r="W93" s="31"/>
      <c r="X93" s="31"/>
      <c r="Y93" s="31"/>
      <c r="Z93" s="31"/>
    </row>
    <row r="94" spans="1:26" ht="12.75" customHeight="1" x14ac:dyDescent="0.3">
      <c r="A94" s="51">
        <f t="shared" ca="1" si="8"/>
        <v>71</v>
      </c>
      <c r="B94" s="52">
        <f t="shared" ca="1" si="1"/>
        <v>47453</v>
      </c>
      <c r="C94" s="58">
        <f t="shared" ca="1" si="2"/>
        <v>844.64</v>
      </c>
      <c r="D94" s="58">
        <f t="shared" ca="1" si="9"/>
        <v>351.25</v>
      </c>
      <c r="E94" s="56"/>
      <c r="F94" s="58">
        <f t="shared" ca="1" si="4"/>
        <v>0</v>
      </c>
      <c r="G94" s="58">
        <f t="shared" ca="1" si="5"/>
        <v>493.39</v>
      </c>
      <c r="H94" s="58">
        <f t="shared" ca="1" si="6"/>
        <v>70732.829999999944</v>
      </c>
      <c r="I94" s="58">
        <f t="shared" ca="1" si="7"/>
        <v>70732.829999999944</v>
      </c>
      <c r="J94" s="31"/>
      <c r="K94" s="31"/>
      <c r="L94" s="31"/>
      <c r="M94" s="31"/>
      <c r="N94" s="31"/>
      <c r="O94" s="31"/>
      <c r="P94" s="31"/>
      <c r="Q94" s="31"/>
      <c r="R94" s="31"/>
      <c r="S94" s="31"/>
      <c r="T94" s="31"/>
      <c r="U94" s="31"/>
      <c r="V94" s="31"/>
      <c r="W94" s="31"/>
      <c r="X94" s="31"/>
      <c r="Y94" s="31"/>
      <c r="Z94" s="31"/>
    </row>
    <row r="95" spans="1:26" ht="12.75" customHeight="1" x14ac:dyDescent="0.3">
      <c r="A95" s="51">
        <f t="shared" ca="1" si="8"/>
        <v>72</v>
      </c>
      <c r="B95" s="52">
        <f t="shared" ca="1" si="1"/>
        <v>47484</v>
      </c>
      <c r="C95" s="58">
        <f t="shared" ca="1" si="2"/>
        <v>844.64</v>
      </c>
      <c r="D95" s="58">
        <f t="shared" ca="1" si="9"/>
        <v>360.45</v>
      </c>
      <c r="E95" s="56"/>
      <c r="F95" s="58">
        <f t="shared" ca="1" si="4"/>
        <v>0</v>
      </c>
      <c r="G95" s="58">
        <f t="shared" ca="1" si="5"/>
        <v>484.19</v>
      </c>
      <c r="H95" s="58">
        <f t="shared" ca="1" si="6"/>
        <v>70248.639999999941</v>
      </c>
      <c r="I95" s="58">
        <f t="shared" ca="1" si="7"/>
        <v>70248.639999999941</v>
      </c>
      <c r="J95" s="31"/>
      <c r="K95" s="31"/>
      <c r="L95" s="31"/>
      <c r="M95" s="31"/>
      <c r="N95" s="31"/>
      <c r="O95" s="31"/>
      <c r="P95" s="31"/>
      <c r="Q95" s="31"/>
      <c r="R95" s="31"/>
      <c r="S95" s="31"/>
      <c r="T95" s="31"/>
      <c r="U95" s="31"/>
      <c r="V95" s="31"/>
      <c r="W95" s="31"/>
      <c r="X95" s="31"/>
      <c r="Y95" s="31"/>
      <c r="Z95" s="31"/>
    </row>
    <row r="96" spans="1:26" ht="12.75" customHeight="1" x14ac:dyDescent="0.3">
      <c r="A96" s="51">
        <f t="shared" ca="1" si="8"/>
        <v>73</v>
      </c>
      <c r="B96" s="52">
        <f t="shared" ca="1" si="1"/>
        <v>47515</v>
      </c>
      <c r="C96" s="58">
        <f t="shared" ca="1" si="2"/>
        <v>844.64</v>
      </c>
      <c r="D96" s="58">
        <f t="shared" ca="1" si="9"/>
        <v>357.98</v>
      </c>
      <c r="E96" s="56"/>
      <c r="F96" s="58">
        <f t="shared" ca="1" si="4"/>
        <v>0</v>
      </c>
      <c r="G96" s="58">
        <f t="shared" ca="1" si="5"/>
        <v>486.65999999999997</v>
      </c>
      <c r="H96" s="58">
        <f t="shared" ca="1" si="6"/>
        <v>69761.979999999938</v>
      </c>
      <c r="I96" s="58">
        <f t="shared" ca="1" si="7"/>
        <v>69761.979999999938</v>
      </c>
      <c r="J96" s="31"/>
      <c r="K96" s="31"/>
      <c r="L96" s="31"/>
      <c r="M96" s="31"/>
      <c r="N96" s="31"/>
      <c r="O96" s="31"/>
      <c r="P96" s="31"/>
      <c r="Q96" s="31"/>
      <c r="R96" s="31"/>
      <c r="S96" s="31"/>
      <c r="T96" s="31"/>
      <c r="U96" s="31"/>
      <c r="V96" s="31"/>
      <c r="W96" s="31"/>
      <c r="X96" s="31"/>
      <c r="Y96" s="31"/>
      <c r="Z96" s="31"/>
    </row>
    <row r="97" spans="1:26" ht="12.75" customHeight="1" x14ac:dyDescent="0.3">
      <c r="A97" s="51">
        <f t="shared" ca="1" si="8"/>
        <v>74</v>
      </c>
      <c r="B97" s="52">
        <f t="shared" ca="1" si="1"/>
        <v>47543</v>
      </c>
      <c r="C97" s="58">
        <f t="shared" ca="1" si="2"/>
        <v>844.64</v>
      </c>
      <c r="D97" s="58">
        <f t="shared" ca="1" si="9"/>
        <v>321.10000000000002</v>
      </c>
      <c r="E97" s="56"/>
      <c r="F97" s="58">
        <f t="shared" ca="1" si="4"/>
        <v>0</v>
      </c>
      <c r="G97" s="58">
        <f t="shared" ca="1" si="5"/>
        <v>523.54</v>
      </c>
      <c r="H97" s="58">
        <f t="shared" ca="1" si="6"/>
        <v>69238.439999999944</v>
      </c>
      <c r="I97" s="58">
        <f t="shared" ca="1" si="7"/>
        <v>69238.439999999944</v>
      </c>
      <c r="J97" s="31"/>
      <c r="K97" s="31"/>
      <c r="L97" s="31"/>
      <c r="M97" s="31"/>
      <c r="N97" s="31"/>
      <c r="O97" s="31"/>
      <c r="P97" s="31"/>
      <c r="Q97" s="31"/>
      <c r="R97" s="31"/>
      <c r="S97" s="31"/>
      <c r="T97" s="31"/>
      <c r="U97" s="31"/>
      <c r="V97" s="31"/>
      <c r="W97" s="31"/>
      <c r="X97" s="31"/>
      <c r="Y97" s="31"/>
      <c r="Z97" s="31"/>
    </row>
    <row r="98" spans="1:26" ht="12.75" customHeight="1" x14ac:dyDescent="0.3">
      <c r="A98" s="51">
        <f t="shared" ca="1" si="8"/>
        <v>75</v>
      </c>
      <c r="B98" s="52">
        <f t="shared" ca="1" si="1"/>
        <v>47574</v>
      </c>
      <c r="C98" s="58">
        <f t="shared" ca="1" si="2"/>
        <v>844.64</v>
      </c>
      <c r="D98" s="58">
        <f t="shared" ca="1" si="9"/>
        <v>352.83</v>
      </c>
      <c r="E98" s="56"/>
      <c r="F98" s="58">
        <f t="shared" ca="1" si="4"/>
        <v>0</v>
      </c>
      <c r="G98" s="58">
        <f t="shared" ca="1" si="5"/>
        <v>491.81</v>
      </c>
      <c r="H98" s="58">
        <f t="shared" ca="1" si="6"/>
        <v>68746.629999999946</v>
      </c>
      <c r="I98" s="58">
        <f t="shared" ca="1" si="7"/>
        <v>68746.629999999946</v>
      </c>
      <c r="J98" s="31"/>
      <c r="K98" s="31"/>
      <c r="L98" s="31"/>
      <c r="M98" s="31"/>
      <c r="N98" s="31"/>
      <c r="O98" s="31"/>
      <c r="P98" s="31"/>
      <c r="Q98" s="31"/>
      <c r="R98" s="31"/>
      <c r="S98" s="31"/>
      <c r="T98" s="31"/>
      <c r="U98" s="31"/>
      <c r="V98" s="31"/>
      <c r="W98" s="31"/>
      <c r="X98" s="31"/>
      <c r="Y98" s="31"/>
      <c r="Z98" s="31"/>
    </row>
    <row r="99" spans="1:26" ht="12.75" customHeight="1" x14ac:dyDescent="0.3">
      <c r="A99" s="51">
        <f t="shared" ca="1" si="8"/>
        <v>76</v>
      </c>
      <c r="B99" s="52">
        <f t="shared" ca="1" si="1"/>
        <v>47604</v>
      </c>
      <c r="C99" s="58">
        <f t="shared" ca="1" si="2"/>
        <v>844.64</v>
      </c>
      <c r="D99" s="58">
        <f t="shared" ca="1" si="9"/>
        <v>339.02</v>
      </c>
      <c r="E99" s="56"/>
      <c r="F99" s="58">
        <f t="shared" ca="1" si="4"/>
        <v>0</v>
      </c>
      <c r="G99" s="58">
        <f t="shared" ca="1" si="5"/>
        <v>505.62</v>
      </c>
      <c r="H99" s="58">
        <f t="shared" ca="1" si="6"/>
        <v>68241.009999999951</v>
      </c>
      <c r="I99" s="58">
        <f t="shared" ca="1" si="7"/>
        <v>68241.009999999951</v>
      </c>
      <c r="J99" s="31"/>
      <c r="K99" s="31"/>
      <c r="L99" s="31"/>
      <c r="M99" s="31"/>
      <c r="N99" s="31"/>
      <c r="O99" s="31"/>
      <c r="P99" s="31"/>
      <c r="Q99" s="31"/>
      <c r="R99" s="31"/>
      <c r="S99" s="31"/>
      <c r="T99" s="31"/>
      <c r="U99" s="31"/>
      <c r="V99" s="31"/>
      <c r="W99" s="31"/>
      <c r="X99" s="31"/>
      <c r="Y99" s="31"/>
      <c r="Z99" s="31"/>
    </row>
    <row r="100" spans="1:26" ht="12.75" customHeight="1" x14ac:dyDescent="0.3">
      <c r="A100" s="51">
        <f t="shared" ca="1" si="8"/>
        <v>77</v>
      </c>
      <c r="B100" s="52">
        <f t="shared" ca="1" si="1"/>
        <v>47635</v>
      </c>
      <c r="C100" s="58">
        <f t="shared" ca="1" si="2"/>
        <v>844.64</v>
      </c>
      <c r="D100" s="58">
        <f t="shared" ca="1" si="9"/>
        <v>347.75</v>
      </c>
      <c r="E100" s="56"/>
      <c r="F100" s="58">
        <f t="shared" ca="1" si="4"/>
        <v>0</v>
      </c>
      <c r="G100" s="58">
        <f t="shared" ca="1" si="5"/>
        <v>496.89</v>
      </c>
      <c r="H100" s="58">
        <f t="shared" ca="1" si="6"/>
        <v>67744.119999999952</v>
      </c>
      <c r="I100" s="58">
        <f t="shared" ca="1" si="7"/>
        <v>67744.119999999952</v>
      </c>
      <c r="J100" s="31"/>
      <c r="K100" s="31"/>
      <c r="L100" s="31"/>
      <c r="M100" s="31"/>
      <c r="N100" s="31"/>
      <c r="O100" s="31"/>
      <c r="P100" s="31"/>
      <c r="Q100" s="31"/>
      <c r="R100" s="31"/>
      <c r="S100" s="31"/>
      <c r="T100" s="31"/>
      <c r="U100" s="31"/>
      <c r="V100" s="31"/>
      <c r="W100" s="31"/>
      <c r="X100" s="31"/>
      <c r="Y100" s="31"/>
      <c r="Z100" s="31"/>
    </row>
    <row r="101" spans="1:26" ht="12.75" customHeight="1" x14ac:dyDescent="0.3">
      <c r="A101" s="51">
        <f t="shared" ca="1" si="8"/>
        <v>78</v>
      </c>
      <c r="B101" s="52">
        <f t="shared" ca="1" si="1"/>
        <v>47665</v>
      </c>
      <c r="C101" s="58">
        <f t="shared" ca="1" si="2"/>
        <v>844.64</v>
      </c>
      <c r="D101" s="58">
        <f t="shared" ca="1" si="9"/>
        <v>334.08</v>
      </c>
      <c r="E101" s="56"/>
      <c r="F101" s="58">
        <f t="shared" ca="1" si="4"/>
        <v>0</v>
      </c>
      <c r="G101" s="58">
        <f t="shared" ca="1" si="5"/>
        <v>510.56</v>
      </c>
      <c r="H101" s="58">
        <f t="shared" ca="1" si="6"/>
        <v>67233.559999999954</v>
      </c>
      <c r="I101" s="58">
        <f t="shared" ca="1" si="7"/>
        <v>67233.559999999954</v>
      </c>
      <c r="J101" s="31"/>
      <c r="K101" s="31"/>
      <c r="L101" s="31"/>
      <c r="M101" s="31"/>
      <c r="N101" s="31"/>
      <c r="O101" s="31"/>
      <c r="P101" s="31"/>
      <c r="Q101" s="31"/>
      <c r="R101" s="31"/>
      <c r="S101" s="31"/>
      <c r="T101" s="31"/>
      <c r="U101" s="31"/>
      <c r="V101" s="31"/>
      <c r="W101" s="31"/>
      <c r="X101" s="31"/>
      <c r="Y101" s="31"/>
      <c r="Z101" s="31"/>
    </row>
    <row r="102" spans="1:26" ht="12.75" customHeight="1" x14ac:dyDescent="0.3">
      <c r="A102" s="51">
        <f t="shared" ca="1" si="8"/>
        <v>79</v>
      </c>
      <c r="B102" s="52">
        <f t="shared" ca="1" si="1"/>
        <v>47696</v>
      </c>
      <c r="C102" s="58">
        <f t="shared" ca="1" si="2"/>
        <v>844.64</v>
      </c>
      <c r="D102" s="58">
        <f t="shared" ca="1" si="9"/>
        <v>342.61</v>
      </c>
      <c r="E102" s="56"/>
      <c r="F102" s="58">
        <f t="shared" ca="1" si="4"/>
        <v>0</v>
      </c>
      <c r="G102" s="58">
        <f t="shared" ca="1" si="5"/>
        <v>502.03</v>
      </c>
      <c r="H102" s="58">
        <f t="shared" ca="1" si="6"/>
        <v>66731.529999999955</v>
      </c>
      <c r="I102" s="58">
        <f t="shared" ca="1" si="7"/>
        <v>66731.529999999955</v>
      </c>
      <c r="J102" s="31"/>
      <c r="K102" s="31"/>
      <c r="L102" s="31"/>
      <c r="M102" s="31"/>
      <c r="N102" s="31"/>
      <c r="O102" s="31"/>
      <c r="P102" s="31"/>
      <c r="Q102" s="31"/>
      <c r="R102" s="31"/>
      <c r="S102" s="31"/>
      <c r="T102" s="31"/>
      <c r="U102" s="31"/>
      <c r="V102" s="31"/>
      <c r="W102" s="31"/>
      <c r="X102" s="31"/>
      <c r="Y102" s="31"/>
      <c r="Z102" s="31"/>
    </row>
    <row r="103" spans="1:26" ht="12.75" customHeight="1" x14ac:dyDescent="0.3">
      <c r="A103" s="51">
        <f t="shared" ca="1" si="8"/>
        <v>80</v>
      </c>
      <c r="B103" s="52">
        <f t="shared" ca="1" si="1"/>
        <v>47727</v>
      </c>
      <c r="C103" s="58">
        <f t="shared" ca="1" si="2"/>
        <v>844.64</v>
      </c>
      <c r="D103" s="58">
        <f t="shared" ca="1" si="9"/>
        <v>340.06</v>
      </c>
      <c r="E103" s="56"/>
      <c r="F103" s="58">
        <f t="shared" ca="1" si="4"/>
        <v>0</v>
      </c>
      <c r="G103" s="58">
        <f t="shared" ca="1" si="5"/>
        <v>504.58</v>
      </c>
      <c r="H103" s="58">
        <f t="shared" ca="1" si="6"/>
        <v>66226.949999999953</v>
      </c>
      <c r="I103" s="58">
        <f t="shared" ca="1" si="7"/>
        <v>66226.949999999953</v>
      </c>
      <c r="J103" s="31"/>
      <c r="K103" s="31"/>
      <c r="L103" s="31"/>
      <c r="M103" s="31"/>
      <c r="N103" s="31"/>
      <c r="O103" s="31"/>
      <c r="P103" s="31"/>
      <c r="Q103" s="31"/>
      <c r="R103" s="31"/>
      <c r="S103" s="31"/>
      <c r="T103" s="31"/>
      <c r="U103" s="31"/>
      <c r="V103" s="31"/>
      <c r="W103" s="31"/>
      <c r="X103" s="31"/>
      <c r="Y103" s="31"/>
      <c r="Z103" s="31"/>
    </row>
    <row r="104" spans="1:26" ht="12.75" customHeight="1" x14ac:dyDescent="0.3">
      <c r="A104" s="51">
        <f t="shared" ca="1" si="8"/>
        <v>81</v>
      </c>
      <c r="B104" s="52">
        <f t="shared" ca="1" si="1"/>
        <v>47757</v>
      </c>
      <c r="C104" s="58">
        <f t="shared" ca="1" si="2"/>
        <v>844.64</v>
      </c>
      <c r="D104" s="58">
        <f t="shared" ca="1" si="9"/>
        <v>326.60000000000002</v>
      </c>
      <c r="E104" s="56"/>
      <c r="F104" s="58">
        <f t="shared" ca="1" si="4"/>
        <v>0</v>
      </c>
      <c r="G104" s="58">
        <f t="shared" ca="1" si="5"/>
        <v>518.04</v>
      </c>
      <c r="H104" s="58">
        <f t="shared" ca="1" si="6"/>
        <v>65708.90999999996</v>
      </c>
      <c r="I104" s="58">
        <f t="shared" ca="1" si="7"/>
        <v>65708.90999999996</v>
      </c>
      <c r="J104" s="31"/>
      <c r="K104" s="31"/>
      <c r="L104" s="31"/>
      <c r="M104" s="31"/>
      <c r="N104" s="31"/>
      <c r="O104" s="31"/>
      <c r="P104" s="31"/>
      <c r="Q104" s="31"/>
      <c r="R104" s="31"/>
      <c r="S104" s="31"/>
      <c r="T104" s="31"/>
      <c r="U104" s="31"/>
      <c r="V104" s="31"/>
      <c r="W104" s="31"/>
      <c r="X104" s="31"/>
      <c r="Y104" s="31"/>
      <c r="Z104" s="31"/>
    </row>
    <row r="105" spans="1:26" ht="12.75" customHeight="1" x14ac:dyDescent="0.3">
      <c r="A105" s="51">
        <f t="shared" ca="1" si="8"/>
        <v>82</v>
      </c>
      <c r="B105" s="52">
        <f t="shared" ca="1" si="1"/>
        <v>47788</v>
      </c>
      <c r="C105" s="58">
        <f t="shared" ca="1" si="2"/>
        <v>844.64</v>
      </c>
      <c r="D105" s="58">
        <f t="shared" ca="1" si="9"/>
        <v>334.85</v>
      </c>
      <c r="E105" s="56"/>
      <c r="F105" s="58">
        <f t="shared" ca="1" si="4"/>
        <v>0</v>
      </c>
      <c r="G105" s="58">
        <f t="shared" ca="1" si="5"/>
        <v>509.78999999999996</v>
      </c>
      <c r="H105" s="58">
        <f t="shared" ca="1" si="6"/>
        <v>65199.119999999959</v>
      </c>
      <c r="I105" s="58">
        <f t="shared" ca="1" si="7"/>
        <v>65199.119999999959</v>
      </c>
      <c r="J105" s="31"/>
      <c r="K105" s="31"/>
      <c r="L105" s="31"/>
      <c r="M105" s="31"/>
      <c r="N105" s="31"/>
      <c r="O105" s="31"/>
      <c r="P105" s="31"/>
      <c r="Q105" s="31"/>
      <c r="R105" s="31"/>
      <c r="S105" s="31"/>
      <c r="T105" s="31"/>
      <c r="U105" s="31"/>
      <c r="V105" s="31"/>
      <c r="W105" s="31"/>
      <c r="X105" s="31"/>
      <c r="Y105" s="31"/>
      <c r="Z105" s="31"/>
    </row>
    <row r="106" spans="1:26" ht="12.75" customHeight="1" x14ac:dyDescent="0.3">
      <c r="A106" s="51">
        <f t="shared" ca="1" si="8"/>
        <v>83</v>
      </c>
      <c r="B106" s="52">
        <f t="shared" ca="1" si="1"/>
        <v>47818</v>
      </c>
      <c r="C106" s="58">
        <f t="shared" ca="1" si="2"/>
        <v>844.64</v>
      </c>
      <c r="D106" s="58">
        <f t="shared" ca="1" si="9"/>
        <v>321.52999999999997</v>
      </c>
      <c r="E106" s="56"/>
      <c r="F106" s="58">
        <f t="shared" ca="1" si="4"/>
        <v>0</v>
      </c>
      <c r="G106" s="58">
        <f t="shared" ca="1" si="5"/>
        <v>523.11</v>
      </c>
      <c r="H106" s="58">
        <f t="shared" ca="1" si="6"/>
        <v>64676.009999999958</v>
      </c>
      <c r="I106" s="58">
        <f t="shared" ca="1" si="7"/>
        <v>64676.009999999958</v>
      </c>
      <c r="J106" s="31"/>
      <c r="K106" s="31"/>
      <c r="L106" s="31"/>
      <c r="M106" s="31"/>
      <c r="N106" s="31"/>
      <c r="O106" s="31"/>
      <c r="P106" s="31"/>
      <c r="Q106" s="31"/>
      <c r="R106" s="31"/>
      <c r="S106" s="31"/>
      <c r="T106" s="31"/>
      <c r="U106" s="31"/>
      <c r="V106" s="31"/>
      <c r="W106" s="31"/>
      <c r="X106" s="31"/>
      <c r="Y106" s="31"/>
      <c r="Z106" s="31"/>
    </row>
    <row r="107" spans="1:26" ht="12.75" customHeight="1" x14ac:dyDescent="0.3">
      <c r="A107" s="51">
        <f t="shared" ca="1" si="8"/>
        <v>84</v>
      </c>
      <c r="B107" s="52">
        <f t="shared" ca="1" si="1"/>
        <v>47849</v>
      </c>
      <c r="C107" s="58">
        <f t="shared" ca="1" si="2"/>
        <v>844.64</v>
      </c>
      <c r="D107" s="58">
        <f t="shared" ca="1" si="9"/>
        <v>329.58</v>
      </c>
      <c r="E107" s="56"/>
      <c r="F107" s="58">
        <f t="shared" ca="1" si="4"/>
        <v>0</v>
      </c>
      <c r="G107" s="58">
        <f t="shared" ca="1" si="5"/>
        <v>515.05999999999995</v>
      </c>
      <c r="H107" s="58">
        <f t="shared" ca="1" si="6"/>
        <v>64160.949999999961</v>
      </c>
      <c r="I107" s="58">
        <f t="shared" ca="1" si="7"/>
        <v>64160.949999999961</v>
      </c>
      <c r="J107" s="31"/>
      <c r="K107" s="31"/>
      <c r="L107" s="31"/>
      <c r="M107" s="31"/>
      <c r="N107" s="31"/>
      <c r="O107" s="31"/>
      <c r="P107" s="31"/>
      <c r="Q107" s="31"/>
      <c r="R107" s="31"/>
      <c r="S107" s="31"/>
      <c r="T107" s="31"/>
      <c r="U107" s="31"/>
      <c r="V107" s="31"/>
      <c r="W107" s="31"/>
      <c r="X107" s="31"/>
      <c r="Y107" s="31"/>
      <c r="Z107" s="31"/>
    </row>
    <row r="108" spans="1:26" ht="12.75" customHeight="1" x14ac:dyDescent="0.3">
      <c r="A108" s="51">
        <f t="shared" ca="1" si="8"/>
        <v>85</v>
      </c>
      <c r="B108" s="52">
        <f t="shared" ca="1" si="1"/>
        <v>47880</v>
      </c>
      <c r="C108" s="58">
        <f t="shared" ca="1" si="2"/>
        <v>844.64</v>
      </c>
      <c r="D108" s="58">
        <f t="shared" ca="1" si="9"/>
        <v>326.95999999999998</v>
      </c>
      <c r="E108" s="56"/>
      <c r="F108" s="58">
        <f t="shared" ca="1" si="4"/>
        <v>0</v>
      </c>
      <c r="G108" s="58">
        <f t="shared" ca="1" si="5"/>
        <v>517.68000000000006</v>
      </c>
      <c r="H108" s="58">
        <f t="shared" ca="1" si="6"/>
        <v>63643.26999999996</v>
      </c>
      <c r="I108" s="58">
        <f t="shared" ca="1" si="7"/>
        <v>63643.26999999996</v>
      </c>
      <c r="J108" s="31"/>
      <c r="K108" s="31"/>
      <c r="L108" s="31"/>
      <c r="M108" s="31"/>
      <c r="N108" s="31"/>
      <c r="O108" s="31"/>
      <c r="P108" s="31"/>
      <c r="Q108" s="31"/>
      <c r="R108" s="31"/>
      <c r="S108" s="31"/>
      <c r="T108" s="31"/>
      <c r="U108" s="31"/>
      <c r="V108" s="31"/>
      <c r="W108" s="31"/>
      <c r="X108" s="31"/>
      <c r="Y108" s="31"/>
      <c r="Z108" s="31"/>
    </row>
    <row r="109" spans="1:26" ht="12.75" customHeight="1" x14ac:dyDescent="0.3">
      <c r="A109" s="51">
        <f t="shared" ca="1" si="8"/>
        <v>86</v>
      </c>
      <c r="B109" s="52">
        <f t="shared" ca="1" si="1"/>
        <v>47908</v>
      </c>
      <c r="C109" s="58">
        <f t="shared" ca="1" si="2"/>
        <v>844.64</v>
      </c>
      <c r="D109" s="58">
        <f t="shared" ca="1" si="9"/>
        <v>292.93</v>
      </c>
      <c r="E109" s="56"/>
      <c r="F109" s="58">
        <f t="shared" ca="1" si="4"/>
        <v>0</v>
      </c>
      <c r="G109" s="58">
        <f t="shared" ca="1" si="5"/>
        <v>551.71</v>
      </c>
      <c r="H109" s="58">
        <f t="shared" ca="1" si="6"/>
        <v>63091.559999999961</v>
      </c>
      <c r="I109" s="58">
        <f t="shared" ca="1" si="7"/>
        <v>63091.559999999961</v>
      </c>
      <c r="J109" s="31"/>
      <c r="K109" s="31"/>
      <c r="L109" s="31"/>
      <c r="M109" s="31"/>
      <c r="N109" s="31"/>
      <c r="O109" s="31"/>
      <c r="P109" s="31"/>
      <c r="Q109" s="31"/>
      <c r="R109" s="31"/>
      <c r="S109" s="31"/>
      <c r="T109" s="31"/>
      <c r="U109" s="31"/>
      <c r="V109" s="31"/>
      <c r="W109" s="31"/>
      <c r="X109" s="31"/>
      <c r="Y109" s="31"/>
      <c r="Z109" s="31"/>
    </row>
    <row r="110" spans="1:26" ht="12.75" customHeight="1" x14ac:dyDescent="0.3">
      <c r="A110" s="51">
        <f t="shared" ca="1" si="8"/>
        <v>87</v>
      </c>
      <c r="B110" s="52">
        <f t="shared" ca="1" si="1"/>
        <v>47939</v>
      </c>
      <c r="C110" s="58">
        <f t="shared" ca="1" si="2"/>
        <v>844.64</v>
      </c>
      <c r="D110" s="58">
        <f t="shared" ca="1" si="9"/>
        <v>321.51</v>
      </c>
      <c r="E110" s="56"/>
      <c r="F110" s="58">
        <f t="shared" ca="1" si="4"/>
        <v>0</v>
      </c>
      <c r="G110" s="58">
        <f t="shared" ca="1" si="5"/>
        <v>523.13</v>
      </c>
      <c r="H110" s="58">
        <f t="shared" ca="1" si="6"/>
        <v>62568.429999999964</v>
      </c>
      <c r="I110" s="58">
        <f t="shared" ca="1" si="7"/>
        <v>62568.429999999964</v>
      </c>
      <c r="J110" s="31"/>
      <c r="K110" s="31"/>
      <c r="L110" s="31"/>
      <c r="M110" s="31"/>
      <c r="N110" s="31"/>
      <c r="O110" s="31"/>
      <c r="P110" s="31"/>
      <c r="Q110" s="31"/>
      <c r="R110" s="31"/>
      <c r="S110" s="31"/>
      <c r="T110" s="31"/>
      <c r="U110" s="31"/>
      <c r="V110" s="31"/>
      <c r="W110" s="31"/>
      <c r="X110" s="31"/>
      <c r="Y110" s="31"/>
      <c r="Z110" s="31"/>
    </row>
    <row r="111" spans="1:26" ht="12.75" customHeight="1" x14ac:dyDescent="0.3">
      <c r="A111" s="51">
        <f t="shared" ca="1" si="8"/>
        <v>88</v>
      </c>
      <c r="B111" s="52">
        <f t="shared" ca="1" si="1"/>
        <v>47969</v>
      </c>
      <c r="C111" s="58">
        <f t="shared" ca="1" si="2"/>
        <v>844.64</v>
      </c>
      <c r="D111" s="58">
        <f t="shared" ca="1" si="9"/>
        <v>308.56</v>
      </c>
      <c r="E111" s="56"/>
      <c r="F111" s="58">
        <f t="shared" ca="1" si="4"/>
        <v>0</v>
      </c>
      <c r="G111" s="58">
        <f t="shared" ca="1" si="5"/>
        <v>536.07999999999993</v>
      </c>
      <c r="H111" s="58">
        <f t="shared" ca="1" si="6"/>
        <v>62032.349999999962</v>
      </c>
      <c r="I111" s="58">
        <f t="shared" ca="1" si="7"/>
        <v>62032.349999999962</v>
      </c>
      <c r="J111" s="31"/>
      <c r="K111" s="31"/>
      <c r="L111" s="31"/>
      <c r="M111" s="31"/>
      <c r="N111" s="31"/>
      <c r="O111" s="31"/>
      <c r="P111" s="31"/>
      <c r="Q111" s="31"/>
      <c r="R111" s="31"/>
      <c r="S111" s="31"/>
      <c r="T111" s="31"/>
      <c r="U111" s="31"/>
      <c r="V111" s="31"/>
      <c r="W111" s="31"/>
      <c r="X111" s="31"/>
      <c r="Y111" s="31"/>
      <c r="Z111" s="31"/>
    </row>
    <row r="112" spans="1:26" ht="12.75" customHeight="1" x14ac:dyDescent="0.3">
      <c r="A112" s="51">
        <f t="shared" ca="1" si="8"/>
        <v>89</v>
      </c>
      <c r="B112" s="52">
        <f t="shared" ca="1" si="1"/>
        <v>48000</v>
      </c>
      <c r="C112" s="58">
        <f t="shared" ca="1" si="2"/>
        <v>844.64</v>
      </c>
      <c r="D112" s="58">
        <f t="shared" ca="1" si="9"/>
        <v>316.11</v>
      </c>
      <c r="E112" s="56"/>
      <c r="F112" s="58">
        <f t="shared" ca="1" si="4"/>
        <v>0</v>
      </c>
      <c r="G112" s="58">
        <f t="shared" ca="1" si="5"/>
        <v>528.53</v>
      </c>
      <c r="H112" s="58">
        <f t="shared" ca="1" si="6"/>
        <v>61503.819999999963</v>
      </c>
      <c r="I112" s="58">
        <f t="shared" ca="1" si="7"/>
        <v>61503.819999999963</v>
      </c>
      <c r="J112" s="31"/>
      <c r="K112" s="31"/>
      <c r="L112" s="31"/>
      <c r="M112" s="31"/>
      <c r="N112" s="31"/>
      <c r="O112" s="31"/>
      <c r="P112" s="31"/>
      <c r="Q112" s="31"/>
      <c r="R112" s="31"/>
      <c r="S112" s="31"/>
      <c r="T112" s="31"/>
      <c r="U112" s="31"/>
      <c r="V112" s="31"/>
      <c r="W112" s="31"/>
      <c r="X112" s="31"/>
      <c r="Y112" s="31"/>
      <c r="Z112" s="31"/>
    </row>
    <row r="113" spans="1:26" ht="12.75" customHeight="1" x14ac:dyDescent="0.3">
      <c r="A113" s="51">
        <f t="shared" ca="1" si="8"/>
        <v>90</v>
      </c>
      <c r="B113" s="52">
        <f t="shared" ca="1" si="1"/>
        <v>48030</v>
      </c>
      <c r="C113" s="58">
        <f t="shared" ca="1" si="2"/>
        <v>844.64</v>
      </c>
      <c r="D113" s="58">
        <f t="shared" ca="1" si="9"/>
        <v>303.31</v>
      </c>
      <c r="E113" s="56"/>
      <c r="F113" s="58">
        <f t="shared" ca="1" si="4"/>
        <v>0</v>
      </c>
      <c r="G113" s="58">
        <f t="shared" ca="1" si="5"/>
        <v>541.32999999999993</v>
      </c>
      <c r="H113" s="58">
        <f t="shared" ca="1" si="6"/>
        <v>60962.489999999962</v>
      </c>
      <c r="I113" s="58">
        <f t="shared" ca="1" si="7"/>
        <v>60962.489999999962</v>
      </c>
      <c r="J113" s="31"/>
      <c r="K113" s="31"/>
      <c r="L113" s="31"/>
      <c r="M113" s="31"/>
      <c r="N113" s="31"/>
      <c r="O113" s="31"/>
      <c r="P113" s="31"/>
      <c r="Q113" s="31"/>
      <c r="R113" s="31"/>
      <c r="S113" s="31"/>
      <c r="T113" s="31"/>
      <c r="U113" s="31"/>
      <c r="V113" s="31"/>
      <c r="W113" s="31"/>
      <c r="X113" s="31"/>
      <c r="Y113" s="31"/>
      <c r="Z113" s="31"/>
    </row>
    <row r="114" spans="1:26" ht="12.75" customHeight="1" x14ac:dyDescent="0.3">
      <c r="A114" s="51">
        <f t="shared" ca="1" si="8"/>
        <v>91</v>
      </c>
      <c r="B114" s="52">
        <f t="shared" ca="1" si="1"/>
        <v>48061</v>
      </c>
      <c r="C114" s="58">
        <f t="shared" ca="1" si="2"/>
        <v>844.64</v>
      </c>
      <c r="D114" s="58">
        <f t="shared" ca="1" si="9"/>
        <v>310.66000000000003</v>
      </c>
      <c r="E114" s="56"/>
      <c r="F114" s="58">
        <f t="shared" ca="1" si="4"/>
        <v>0</v>
      </c>
      <c r="G114" s="58">
        <f t="shared" ca="1" si="5"/>
        <v>533.98</v>
      </c>
      <c r="H114" s="58">
        <f t="shared" ca="1" si="6"/>
        <v>60428.509999999958</v>
      </c>
      <c r="I114" s="58">
        <f t="shared" ca="1" si="7"/>
        <v>60428.509999999958</v>
      </c>
      <c r="J114" s="31"/>
      <c r="K114" s="31"/>
      <c r="L114" s="31"/>
      <c r="M114" s="31"/>
      <c r="N114" s="31"/>
      <c r="O114" s="31"/>
      <c r="P114" s="31"/>
      <c r="Q114" s="31"/>
      <c r="R114" s="31"/>
      <c r="S114" s="31"/>
      <c r="T114" s="31"/>
      <c r="U114" s="31"/>
      <c r="V114" s="31"/>
      <c r="W114" s="31"/>
      <c r="X114" s="31"/>
      <c r="Y114" s="31"/>
      <c r="Z114" s="31"/>
    </row>
    <row r="115" spans="1:26" ht="12.75" customHeight="1" x14ac:dyDescent="0.3">
      <c r="A115" s="51">
        <f t="shared" ca="1" si="8"/>
        <v>92</v>
      </c>
      <c r="B115" s="52">
        <f t="shared" ca="1" si="1"/>
        <v>48092</v>
      </c>
      <c r="C115" s="58">
        <f t="shared" ca="1" si="2"/>
        <v>844.64</v>
      </c>
      <c r="D115" s="58">
        <f t="shared" ca="1" si="9"/>
        <v>307.94</v>
      </c>
      <c r="E115" s="56"/>
      <c r="F115" s="58">
        <f t="shared" ca="1" si="4"/>
        <v>0</v>
      </c>
      <c r="G115" s="58">
        <f t="shared" ca="1" si="5"/>
        <v>536.70000000000005</v>
      </c>
      <c r="H115" s="58">
        <f t="shared" ca="1" si="6"/>
        <v>59891.809999999961</v>
      </c>
      <c r="I115" s="58">
        <f t="shared" ca="1" si="7"/>
        <v>59891.809999999961</v>
      </c>
      <c r="J115" s="31"/>
      <c r="K115" s="31"/>
      <c r="L115" s="31"/>
      <c r="M115" s="31"/>
      <c r="N115" s="31"/>
      <c r="O115" s="31"/>
      <c r="P115" s="31"/>
      <c r="Q115" s="31"/>
      <c r="R115" s="31"/>
      <c r="S115" s="31"/>
      <c r="T115" s="31"/>
      <c r="U115" s="31"/>
      <c r="V115" s="31"/>
      <c r="W115" s="31"/>
      <c r="X115" s="31"/>
      <c r="Y115" s="31"/>
      <c r="Z115" s="31"/>
    </row>
    <row r="116" spans="1:26" ht="12.75" customHeight="1" x14ac:dyDescent="0.3">
      <c r="A116" s="51">
        <f t="shared" ca="1" si="8"/>
        <v>93</v>
      </c>
      <c r="B116" s="52">
        <f t="shared" ca="1" si="1"/>
        <v>48122</v>
      </c>
      <c r="C116" s="58">
        <f t="shared" ca="1" si="2"/>
        <v>844.64</v>
      </c>
      <c r="D116" s="58">
        <f t="shared" ca="1" si="9"/>
        <v>295.36</v>
      </c>
      <c r="E116" s="56"/>
      <c r="F116" s="58">
        <f t="shared" ca="1" si="4"/>
        <v>0</v>
      </c>
      <c r="G116" s="58">
        <f t="shared" ca="1" si="5"/>
        <v>549.28</v>
      </c>
      <c r="H116" s="58">
        <f t="shared" ca="1" si="6"/>
        <v>59342.529999999962</v>
      </c>
      <c r="I116" s="58">
        <f t="shared" ca="1" si="7"/>
        <v>59342.529999999962</v>
      </c>
      <c r="J116" s="31"/>
      <c r="K116" s="31"/>
      <c r="L116" s="31"/>
      <c r="M116" s="31"/>
      <c r="N116" s="31"/>
      <c r="O116" s="31"/>
      <c r="P116" s="31"/>
      <c r="Q116" s="31"/>
      <c r="R116" s="31"/>
      <c r="S116" s="31"/>
      <c r="T116" s="31"/>
      <c r="U116" s="31"/>
      <c r="V116" s="31"/>
      <c r="W116" s="31"/>
      <c r="X116" s="31"/>
      <c r="Y116" s="31"/>
      <c r="Z116" s="31"/>
    </row>
    <row r="117" spans="1:26" ht="12.75" customHeight="1" x14ac:dyDescent="0.3">
      <c r="A117" s="51">
        <f t="shared" ca="1" si="8"/>
        <v>94</v>
      </c>
      <c r="B117" s="52">
        <f t="shared" ca="1" si="1"/>
        <v>48153</v>
      </c>
      <c r="C117" s="58">
        <f t="shared" ca="1" si="2"/>
        <v>844.64</v>
      </c>
      <c r="D117" s="58">
        <f t="shared" ca="1" si="9"/>
        <v>302.39999999999998</v>
      </c>
      <c r="E117" s="56"/>
      <c r="F117" s="58">
        <f t="shared" ca="1" si="4"/>
        <v>0</v>
      </c>
      <c r="G117" s="58">
        <f t="shared" ca="1" si="5"/>
        <v>542.24</v>
      </c>
      <c r="H117" s="58">
        <f t="shared" ca="1" si="6"/>
        <v>58800.289999999964</v>
      </c>
      <c r="I117" s="58">
        <f t="shared" ca="1" si="7"/>
        <v>58800.289999999964</v>
      </c>
      <c r="J117" s="31"/>
      <c r="K117" s="31"/>
      <c r="L117" s="31"/>
      <c r="M117" s="31"/>
      <c r="N117" s="31"/>
      <c r="O117" s="31"/>
      <c r="P117" s="31"/>
      <c r="Q117" s="31"/>
      <c r="R117" s="31"/>
      <c r="S117" s="31"/>
      <c r="T117" s="31"/>
      <c r="U117" s="31"/>
      <c r="V117" s="31"/>
      <c r="W117" s="31"/>
      <c r="X117" s="31"/>
      <c r="Y117" s="31"/>
      <c r="Z117" s="31"/>
    </row>
    <row r="118" spans="1:26" ht="12.75" customHeight="1" x14ac:dyDescent="0.3">
      <c r="A118" s="51">
        <f t="shared" ca="1" si="8"/>
        <v>95</v>
      </c>
      <c r="B118" s="52">
        <f t="shared" ca="1" si="1"/>
        <v>48183</v>
      </c>
      <c r="C118" s="58">
        <f t="shared" ca="1" si="2"/>
        <v>844.64</v>
      </c>
      <c r="D118" s="58">
        <f t="shared" ca="1" si="9"/>
        <v>289.97000000000003</v>
      </c>
      <c r="E118" s="56"/>
      <c r="F118" s="58">
        <f t="shared" ca="1" si="4"/>
        <v>0</v>
      </c>
      <c r="G118" s="58">
        <f t="shared" ca="1" si="5"/>
        <v>554.66999999999996</v>
      </c>
      <c r="H118" s="58">
        <f t="shared" ca="1" si="6"/>
        <v>58245.619999999966</v>
      </c>
      <c r="I118" s="58">
        <f t="shared" ca="1" si="7"/>
        <v>58245.619999999966</v>
      </c>
      <c r="J118" s="31"/>
      <c r="K118" s="31"/>
      <c r="L118" s="31"/>
      <c r="M118" s="31"/>
      <c r="N118" s="31"/>
      <c r="O118" s="31"/>
      <c r="P118" s="31"/>
      <c r="Q118" s="31"/>
      <c r="R118" s="31"/>
      <c r="S118" s="31"/>
      <c r="T118" s="31"/>
      <c r="U118" s="31"/>
      <c r="V118" s="31"/>
      <c r="W118" s="31"/>
      <c r="X118" s="31"/>
      <c r="Y118" s="31"/>
      <c r="Z118" s="31"/>
    </row>
    <row r="119" spans="1:26" ht="12.75" customHeight="1" x14ac:dyDescent="0.3">
      <c r="A119" s="51">
        <f t="shared" ca="1" si="8"/>
        <v>96</v>
      </c>
      <c r="B119" s="52">
        <f t="shared" ca="1" si="1"/>
        <v>48214</v>
      </c>
      <c r="C119" s="58">
        <f t="shared" ca="1" si="2"/>
        <v>844.64</v>
      </c>
      <c r="D119" s="58">
        <f t="shared" ca="1" si="9"/>
        <v>296.81</v>
      </c>
      <c r="E119" s="56"/>
      <c r="F119" s="58">
        <f t="shared" ca="1" si="4"/>
        <v>0</v>
      </c>
      <c r="G119" s="58">
        <f t="shared" ca="1" si="5"/>
        <v>547.82999999999993</v>
      </c>
      <c r="H119" s="58">
        <f t="shared" ca="1" si="6"/>
        <v>57697.789999999964</v>
      </c>
      <c r="I119" s="58">
        <f t="shared" ca="1" si="7"/>
        <v>57697.789999999964</v>
      </c>
      <c r="J119" s="31"/>
      <c r="K119" s="31"/>
      <c r="L119" s="31"/>
      <c r="M119" s="31"/>
      <c r="N119" s="31"/>
      <c r="O119" s="31"/>
      <c r="P119" s="31"/>
      <c r="Q119" s="31"/>
      <c r="R119" s="31"/>
      <c r="S119" s="31"/>
      <c r="T119" s="31"/>
      <c r="U119" s="31"/>
      <c r="V119" s="31"/>
      <c r="W119" s="31"/>
      <c r="X119" s="31"/>
      <c r="Y119" s="31"/>
      <c r="Z119" s="31"/>
    </row>
    <row r="120" spans="1:26" ht="12.75" customHeight="1" x14ac:dyDescent="0.3">
      <c r="A120" s="51">
        <f t="shared" ca="1" si="8"/>
        <v>97</v>
      </c>
      <c r="B120" s="52">
        <f t="shared" ca="1" si="1"/>
        <v>48245</v>
      </c>
      <c r="C120" s="58">
        <f t="shared" ca="1" si="2"/>
        <v>844.64</v>
      </c>
      <c r="D120" s="58">
        <f t="shared" ca="1" si="9"/>
        <v>294.02</v>
      </c>
      <c r="E120" s="56"/>
      <c r="F120" s="58">
        <f t="shared" ca="1" si="4"/>
        <v>0</v>
      </c>
      <c r="G120" s="58">
        <f t="shared" ca="1" si="5"/>
        <v>550.62</v>
      </c>
      <c r="H120" s="58">
        <f t="shared" ca="1" si="6"/>
        <v>57147.169999999962</v>
      </c>
      <c r="I120" s="58">
        <f t="shared" ca="1" si="7"/>
        <v>57147.169999999962</v>
      </c>
      <c r="J120" s="31"/>
      <c r="K120" s="31"/>
      <c r="L120" s="31"/>
      <c r="M120" s="31"/>
      <c r="N120" s="31"/>
      <c r="O120" s="31"/>
      <c r="P120" s="31"/>
      <c r="Q120" s="31"/>
      <c r="R120" s="31"/>
      <c r="S120" s="31"/>
      <c r="T120" s="31"/>
      <c r="U120" s="31"/>
      <c r="V120" s="31"/>
      <c r="W120" s="31"/>
      <c r="X120" s="31"/>
      <c r="Y120" s="31"/>
      <c r="Z120" s="31"/>
    </row>
    <row r="121" spans="1:26" ht="12.75" customHeight="1" x14ac:dyDescent="0.3">
      <c r="A121" s="51">
        <f t="shared" ca="1" si="8"/>
        <v>98</v>
      </c>
      <c r="B121" s="52">
        <f t="shared" ca="1" si="1"/>
        <v>48274</v>
      </c>
      <c r="C121" s="58">
        <f t="shared" ca="1" si="2"/>
        <v>844.64</v>
      </c>
      <c r="D121" s="58">
        <f t="shared" ca="1" si="9"/>
        <v>272.43</v>
      </c>
      <c r="E121" s="56"/>
      <c r="F121" s="58">
        <f t="shared" ca="1" si="4"/>
        <v>0</v>
      </c>
      <c r="G121" s="58">
        <f t="shared" ca="1" si="5"/>
        <v>572.21</v>
      </c>
      <c r="H121" s="58">
        <f t="shared" ca="1" si="6"/>
        <v>56574.959999999963</v>
      </c>
      <c r="I121" s="58">
        <f t="shared" ca="1" si="7"/>
        <v>56574.959999999963</v>
      </c>
      <c r="J121" s="31"/>
      <c r="K121" s="31"/>
      <c r="L121" s="31"/>
      <c r="M121" s="31"/>
      <c r="N121" s="31"/>
      <c r="O121" s="31"/>
      <c r="P121" s="31"/>
      <c r="Q121" s="31"/>
      <c r="R121" s="31"/>
      <c r="S121" s="31"/>
      <c r="T121" s="31"/>
      <c r="U121" s="31"/>
      <c r="V121" s="31"/>
      <c r="W121" s="31"/>
      <c r="X121" s="31"/>
      <c r="Y121" s="31"/>
      <c r="Z121" s="31"/>
    </row>
    <row r="122" spans="1:26" ht="12.75" customHeight="1" x14ac:dyDescent="0.3">
      <c r="A122" s="51">
        <f t="shared" ca="1" si="8"/>
        <v>99</v>
      </c>
      <c r="B122" s="52">
        <f t="shared" ca="1" si="1"/>
        <v>48305</v>
      </c>
      <c r="C122" s="58">
        <f t="shared" ca="1" si="2"/>
        <v>844.64</v>
      </c>
      <c r="D122" s="58">
        <f t="shared" ca="1" si="9"/>
        <v>288.3</v>
      </c>
      <c r="E122" s="56"/>
      <c r="F122" s="58">
        <f t="shared" ca="1" si="4"/>
        <v>0</v>
      </c>
      <c r="G122" s="58">
        <f t="shared" ca="1" si="5"/>
        <v>556.33999999999992</v>
      </c>
      <c r="H122" s="58">
        <f t="shared" ca="1" si="6"/>
        <v>56018.619999999966</v>
      </c>
      <c r="I122" s="58">
        <f t="shared" ca="1" si="7"/>
        <v>56018.619999999966</v>
      </c>
      <c r="J122" s="31"/>
      <c r="K122" s="31"/>
      <c r="L122" s="31"/>
      <c r="M122" s="31"/>
      <c r="N122" s="31"/>
      <c r="O122" s="31"/>
      <c r="P122" s="31"/>
      <c r="Q122" s="31"/>
      <c r="R122" s="31"/>
      <c r="S122" s="31"/>
      <c r="T122" s="31"/>
      <c r="U122" s="31"/>
      <c r="V122" s="31"/>
      <c r="W122" s="31"/>
      <c r="X122" s="31"/>
      <c r="Y122" s="31"/>
      <c r="Z122" s="31"/>
    </row>
    <row r="123" spans="1:26" ht="12.75" customHeight="1" x14ac:dyDescent="0.3">
      <c r="A123" s="51">
        <f t="shared" ca="1" si="8"/>
        <v>100</v>
      </c>
      <c r="B123" s="52">
        <f t="shared" ca="1" si="1"/>
        <v>48335</v>
      </c>
      <c r="C123" s="58">
        <f t="shared" ca="1" si="2"/>
        <v>844.64</v>
      </c>
      <c r="D123" s="58">
        <f t="shared" ca="1" si="9"/>
        <v>276.26</v>
      </c>
      <c r="E123" s="56"/>
      <c r="F123" s="58">
        <f t="shared" ca="1" si="4"/>
        <v>0</v>
      </c>
      <c r="G123" s="58">
        <f t="shared" ca="1" si="5"/>
        <v>568.38</v>
      </c>
      <c r="H123" s="58">
        <f t="shared" ca="1" si="6"/>
        <v>55450.239999999969</v>
      </c>
      <c r="I123" s="58">
        <f t="shared" ca="1" si="7"/>
        <v>55450.239999999969</v>
      </c>
      <c r="J123" s="31"/>
      <c r="K123" s="31"/>
      <c r="L123" s="31"/>
      <c r="M123" s="31"/>
      <c r="N123" s="31"/>
      <c r="O123" s="31"/>
      <c r="P123" s="31"/>
      <c r="Q123" s="31"/>
      <c r="R123" s="31"/>
      <c r="S123" s="31"/>
      <c r="T123" s="31"/>
      <c r="U123" s="31"/>
      <c r="V123" s="31"/>
      <c r="W123" s="31"/>
      <c r="X123" s="31"/>
      <c r="Y123" s="31"/>
      <c r="Z123" s="31"/>
    </row>
    <row r="124" spans="1:26" ht="12.75" customHeight="1" x14ac:dyDescent="0.3">
      <c r="A124" s="51">
        <f t="shared" ca="1" si="8"/>
        <v>101</v>
      </c>
      <c r="B124" s="52">
        <f t="shared" ca="1" si="1"/>
        <v>48366</v>
      </c>
      <c r="C124" s="58">
        <f t="shared" ca="1" si="2"/>
        <v>844.64</v>
      </c>
      <c r="D124" s="58">
        <f t="shared" ca="1" si="9"/>
        <v>282.57</v>
      </c>
      <c r="E124" s="56"/>
      <c r="F124" s="58">
        <f t="shared" ca="1" si="4"/>
        <v>0</v>
      </c>
      <c r="G124" s="58">
        <f t="shared" ca="1" si="5"/>
        <v>562.06999999999994</v>
      </c>
      <c r="H124" s="58">
        <f t="shared" ca="1" si="6"/>
        <v>54888.169999999969</v>
      </c>
      <c r="I124" s="58">
        <f t="shared" ca="1" si="7"/>
        <v>54888.169999999969</v>
      </c>
      <c r="J124" s="31"/>
      <c r="K124" s="31"/>
      <c r="L124" s="31"/>
      <c r="M124" s="31"/>
      <c r="N124" s="31"/>
      <c r="O124" s="31"/>
      <c r="P124" s="31"/>
      <c r="Q124" s="31"/>
      <c r="R124" s="31"/>
      <c r="S124" s="31"/>
      <c r="T124" s="31"/>
      <c r="U124" s="31"/>
      <c r="V124" s="31"/>
      <c r="W124" s="31"/>
      <c r="X124" s="31"/>
      <c r="Y124" s="31"/>
      <c r="Z124" s="31"/>
    </row>
    <row r="125" spans="1:26" ht="12.75" customHeight="1" x14ac:dyDescent="0.3">
      <c r="A125" s="51">
        <f t="shared" ca="1" si="8"/>
        <v>102</v>
      </c>
      <c r="B125" s="52">
        <f t="shared" ca="1" si="1"/>
        <v>48396</v>
      </c>
      <c r="C125" s="58">
        <f t="shared" ca="1" si="2"/>
        <v>844.64</v>
      </c>
      <c r="D125" s="58">
        <f t="shared" ca="1" si="9"/>
        <v>270.68</v>
      </c>
      <c r="E125" s="56"/>
      <c r="F125" s="58">
        <f t="shared" ca="1" si="4"/>
        <v>0</v>
      </c>
      <c r="G125" s="58">
        <f t="shared" ca="1" si="5"/>
        <v>573.96</v>
      </c>
      <c r="H125" s="58">
        <f t="shared" ca="1" si="6"/>
        <v>54314.20999999997</v>
      </c>
      <c r="I125" s="58">
        <f t="shared" ca="1" si="7"/>
        <v>54314.20999999997</v>
      </c>
      <c r="J125" s="31"/>
      <c r="K125" s="31"/>
      <c r="L125" s="31"/>
      <c r="M125" s="31"/>
      <c r="N125" s="31"/>
      <c r="O125" s="31"/>
      <c r="P125" s="31"/>
      <c r="Q125" s="31"/>
      <c r="R125" s="31"/>
      <c r="S125" s="31"/>
      <c r="T125" s="31"/>
      <c r="U125" s="31"/>
      <c r="V125" s="31"/>
      <c r="W125" s="31"/>
      <c r="X125" s="31"/>
      <c r="Y125" s="31"/>
      <c r="Z125" s="31"/>
    </row>
    <row r="126" spans="1:26" ht="12.75" customHeight="1" x14ac:dyDescent="0.3">
      <c r="A126" s="51">
        <f t="shared" ca="1" si="8"/>
        <v>103</v>
      </c>
      <c r="B126" s="52">
        <f t="shared" ca="1" si="1"/>
        <v>48427</v>
      </c>
      <c r="C126" s="58">
        <f t="shared" ca="1" si="2"/>
        <v>844.64</v>
      </c>
      <c r="D126" s="58">
        <f t="shared" ca="1" si="9"/>
        <v>276.77999999999997</v>
      </c>
      <c r="E126" s="56"/>
      <c r="F126" s="58">
        <f t="shared" ca="1" si="4"/>
        <v>0</v>
      </c>
      <c r="G126" s="58">
        <f t="shared" ca="1" si="5"/>
        <v>567.86</v>
      </c>
      <c r="H126" s="58">
        <f t="shared" ca="1" si="6"/>
        <v>53746.349999999969</v>
      </c>
      <c r="I126" s="58">
        <f t="shared" ca="1" si="7"/>
        <v>53746.349999999969</v>
      </c>
      <c r="J126" s="31"/>
      <c r="K126" s="31"/>
      <c r="L126" s="31"/>
      <c r="M126" s="31"/>
      <c r="N126" s="31"/>
      <c r="O126" s="31"/>
      <c r="P126" s="31"/>
      <c r="Q126" s="31"/>
      <c r="R126" s="31"/>
      <c r="S126" s="31"/>
      <c r="T126" s="31"/>
      <c r="U126" s="31"/>
      <c r="V126" s="31"/>
      <c r="W126" s="31"/>
      <c r="X126" s="31"/>
      <c r="Y126" s="31"/>
      <c r="Z126" s="31"/>
    </row>
    <row r="127" spans="1:26" ht="12.75" customHeight="1" x14ac:dyDescent="0.3">
      <c r="A127" s="51">
        <f t="shared" ca="1" si="8"/>
        <v>104</v>
      </c>
      <c r="B127" s="52">
        <f t="shared" ca="1" si="1"/>
        <v>48458</v>
      </c>
      <c r="C127" s="58">
        <f t="shared" ca="1" si="2"/>
        <v>844.64</v>
      </c>
      <c r="D127" s="58">
        <f t="shared" ca="1" si="9"/>
        <v>273.89</v>
      </c>
      <c r="E127" s="56"/>
      <c r="F127" s="58">
        <f t="shared" ca="1" si="4"/>
        <v>0</v>
      </c>
      <c r="G127" s="58">
        <f t="shared" ca="1" si="5"/>
        <v>570.75</v>
      </c>
      <c r="H127" s="58">
        <f t="shared" ca="1" si="6"/>
        <v>53175.599999999969</v>
      </c>
      <c r="I127" s="58">
        <f t="shared" ca="1" si="7"/>
        <v>53175.599999999969</v>
      </c>
      <c r="J127" s="31"/>
      <c r="K127" s="31"/>
      <c r="L127" s="31"/>
      <c r="M127" s="31"/>
      <c r="N127" s="31"/>
      <c r="O127" s="31"/>
      <c r="P127" s="31"/>
      <c r="Q127" s="31"/>
      <c r="R127" s="31"/>
      <c r="S127" s="31"/>
      <c r="T127" s="31"/>
      <c r="U127" s="31"/>
      <c r="V127" s="31"/>
      <c r="W127" s="31"/>
      <c r="X127" s="31"/>
      <c r="Y127" s="31"/>
      <c r="Z127" s="31"/>
    </row>
    <row r="128" spans="1:26" ht="12.75" customHeight="1" x14ac:dyDescent="0.3">
      <c r="A128" s="51">
        <f t="shared" ca="1" si="8"/>
        <v>105</v>
      </c>
      <c r="B128" s="52">
        <f t="shared" ca="1" si="1"/>
        <v>48488</v>
      </c>
      <c r="C128" s="58">
        <f t="shared" ca="1" si="2"/>
        <v>844.64</v>
      </c>
      <c r="D128" s="58">
        <f t="shared" ca="1" si="9"/>
        <v>262.24</v>
      </c>
      <c r="E128" s="56"/>
      <c r="F128" s="58">
        <f t="shared" ca="1" si="4"/>
        <v>0</v>
      </c>
      <c r="G128" s="58">
        <f t="shared" ca="1" si="5"/>
        <v>582.4</v>
      </c>
      <c r="H128" s="58">
        <f t="shared" ca="1" si="6"/>
        <v>52593.199999999968</v>
      </c>
      <c r="I128" s="58">
        <f t="shared" ca="1" si="7"/>
        <v>52593.199999999968</v>
      </c>
      <c r="J128" s="31"/>
      <c r="K128" s="31"/>
      <c r="L128" s="31"/>
      <c r="M128" s="31"/>
      <c r="N128" s="31"/>
      <c r="O128" s="31"/>
      <c r="P128" s="31"/>
      <c r="Q128" s="31"/>
      <c r="R128" s="31"/>
      <c r="S128" s="31"/>
      <c r="T128" s="31"/>
      <c r="U128" s="31"/>
      <c r="V128" s="31"/>
      <c r="W128" s="31"/>
      <c r="X128" s="31"/>
      <c r="Y128" s="31"/>
      <c r="Z128" s="31"/>
    </row>
    <row r="129" spans="1:26" ht="12.75" customHeight="1" x14ac:dyDescent="0.3">
      <c r="A129" s="51">
        <f t="shared" ca="1" si="8"/>
        <v>106</v>
      </c>
      <c r="B129" s="52">
        <f t="shared" ca="1" si="1"/>
        <v>48519</v>
      </c>
      <c r="C129" s="58">
        <f t="shared" ca="1" si="2"/>
        <v>844.64</v>
      </c>
      <c r="D129" s="58">
        <f t="shared" ca="1" si="9"/>
        <v>268.01</v>
      </c>
      <c r="E129" s="56"/>
      <c r="F129" s="58">
        <f t="shared" ca="1" si="4"/>
        <v>0</v>
      </c>
      <c r="G129" s="58">
        <f t="shared" ca="1" si="5"/>
        <v>576.63</v>
      </c>
      <c r="H129" s="58">
        <f t="shared" ca="1" si="6"/>
        <v>52016.569999999971</v>
      </c>
      <c r="I129" s="58">
        <f t="shared" ca="1" si="7"/>
        <v>52016.569999999971</v>
      </c>
      <c r="J129" s="31"/>
      <c r="K129" s="31"/>
      <c r="L129" s="31"/>
      <c r="M129" s="31"/>
      <c r="N129" s="31"/>
      <c r="O129" s="31"/>
      <c r="P129" s="31"/>
      <c r="Q129" s="31"/>
      <c r="R129" s="31"/>
      <c r="S129" s="31"/>
      <c r="T129" s="31"/>
      <c r="U129" s="31"/>
      <c r="V129" s="31"/>
      <c r="W129" s="31"/>
      <c r="X129" s="31"/>
      <c r="Y129" s="31"/>
      <c r="Z129" s="31"/>
    </row>
    <row r="130" spans="1:26" ht="12.75" customHeight="1" x14ac:dyDescent="0.3">
      <c r="A130" s="51">
        <f t="shared" ca="1" si="8"/>
        <v>107</v>
      </c>
      <c r="B130" s="52">
        <f t="shared" ca="1" si="1"/>
        <v>48549</v>
      </c>
      <c r="C130" s="58">
        <f t="shared" ca="1" si="2"/>
        <v>844.64</v>
      </c>
      <c r="D130" s="58">
        <f t="shared" ca="1" si="9"/>
        <v>256.52</v>
      </c>
      <c r="E130" s="56"/>
      <c r="F130" s="58">
        <f t="shared" ca="1" si="4"/>
        <v>0</v>
      </c>
      <c r="G130" s="58">
        <f t="shared" ca="1" si="5"/>
        <v>588.12</v>
      </c>
      <c r="H130" s="58">
        <f t="shared" ca="1" si="6"/>
        <v>51428.449999999968</v>
      </c>
      <c r="I130" s="58">
        <f t="shared" ca="1" si="7"/>
        <v>51428.449999999968</v>
      </c>
      <c r="J130" s="31"/>
      <c r="K130" s="31"/>
      <c r="L130" s="31"/>
      <c r="M130" s="31"/>
      <c r="N130" s="31"/>
      <c r="O130" s="31"/>
      <c r="P130" s="31"/>
      <c r="Q130" s="31"/>
      <c r="R130" s="31"/>
      <c r="S130" s="31"/>
      <c r="T130" s="31"/>
      <c r="U130" s="31"/>
      <c r="V130" s="31"/>
      <c r="W130" s="31"/>
      <c r="X130" s="31"/>
      <c r="Y130" s="31"/>
      <c r="Z130" s="31"/>
    </row>
    <row r="131" spans="1:26" ht="12.75" customHeight="1" x14ac:dyDescent="0.3">
      <c r="A131" s="51">
        <f t="shared" ca="1" si="8"/>
        <v>108</v>
      </c>
      <c r="B131" s="52">
        <f t="shared" ca="1" si="1"/>
        <v>48580</v>
      </c>
      <c r="C131" s="58">
        <f t="shared" ca="1" si="2"/>
        <v>844.64</v>
      </c>
      <c r="D131" s="58">
        <f t="shared" ca="1" si="9"/>
        <v>262.07</v>
      </c>
      <c r="E131" s="56"/>
      <c r="F131" s="58">
        <f t="shared" ca="1" si="4"/>
        <v>0</v>
      </c>
      <c r="G131" s="58">
        <f t="shared" ca="1" si="5"/>
        <v>582.56999999999994</v>
      </c>
      <c r="H131" s="58">
        <f t="shared" ca="1" si="6"/>
        <v>50845.879999999968</v>
      </c>
      <c r="I131" s="58">
        <f t="shared" ca="1" si="7"/>
        <v>50845.879999999968</v>
      </c>
      <c r="J131" s="31"/>
      <c r="K131" s="31"/>
      <c r="L131" s="31"/>
      <c r="M131" s="31"/>
      <c r="N131" s="31"/>
      <c r="O131" s="31"/>
      <c r="P131" s="31"/>
      <c r="Q131" s="31"/>
      <c r="R131" s="31"/>
      <c r="S131" s="31"/>
      <c r="T131" s="31"/>
      <c r="U131" s="31"/>
      <c r="V131" s="31"/>
      <c r="W131" s="31"/>
      <c r="X131" s="31"/>
      <c r="Y131" s="31"/>
      <c r="Z131" s="31"/>
    </row>
    <row r="132" spans="1:26" ht="12.75" customHeight="1" x14ac:dyDescent="0.3">
      <c r="A132" s="51">
        <f t="shared" ca="1" si="8"/>
        <v>109</v>
      </c>
      <c r="B132" s="52">
        <f t="shared" ca="1" si="1"/>
        <v>48611</v>
      </c>
      <c r="C132" s="58">
        <f t="shared" ca="1" si="2"/>
        <v>844.64</v>
      </c>
      <c r="D132" s="58">
        <f t="shared" ca="1" si="9"/>
        <v>259.11</v>
      </c>
      <c r="E132" s="56"/>
      <c r="F132" s="58">
        <f t="shared" ca="1" si="4"/>
        <v>0</v>
      </c>
      <c r="G132" s="58">
        <f t="shared" ca="1" si="5"/>
        <v>585.53</v>
      </c>
      <c r="H132" s="58">
        <f t="shared" ca="1" si="6"/>
        <v>50260.349999999969</v>
      </c>
      <c r="I132" s="58">
        <f t="shared" ca="1" si="7"/>
        <v>50260.349999999969</v>
      </c>
      <c r="J132" s="31"/>
      <c r="K132" s="31"/>
      <c r="L132" s="31"/>
      <c r="M132" s="31"/>
      <c r="N132" s="31"/>
      <c r="O132" s="31"/>
      <c r="P132" s="31"/>
      <c r="Q132" s="31"/>
      <c r="R132" s="31"/>
      <c r="S132" s="31"/>
      <c r="T132" s="31"/>
      <c r="U132" s="31"/>
      <c r="V132" s="31"/>
      <c r="W132" s="31"/>
      <c r="X132" s="31"/>
      <c r="Y132" s="31"/>
      <c r="Z132" s="31"/>
    </row>
    <row r="133" spans="1:26" ht="12.75" customHeight="1" x14ac:dyDescent="0.3">
      <c r="A133" s="51">
        <f t="shared" ca="1" si="8"/>
        <v>110</v>
      </c>
      <c r="B133" s="52">
        <f t="shared" ca="1" si="1"/>
        <v>48639</v>
      </c>
      <c r="C133" s="58">
        <f t="shared" ca="1" si="2"/>
        <v>844.64</v>
      </c>
      <c r="D133" s="58">
        <f t="shared" ca="1" si="9"/>
        <v>231.34</v>
      </c>
      <c r="E133" s="56"/>
      <c r="F133" s="58">
        <f t="shared" ca="1" si="4"/>
        <v>0</v>
      </c>
      <c r="G133" s="58">
        <f t="shared" ca="1" si="5"/>
        <v>613.29999999999995</v>
      </c>
      <c r="H133" s="58">
        <f t="shared" ca="1" si="6"/>
        <v>49647.049999999967</v>
      </c>
      <c r="I133" s="58">
        <f t="shared" ca="1" si="7"/>
        <v>49647.049999999967</v>
      </c>
      <c r="J133" s="31"/>
      <c r="K133" s="31"/>
      <c r="L133" s="31"/>
      <c r="M133" s="31"/>
      <c r="N133" s="31"/>
      <c r="O133" s="31"/>
      <c r="P133" s="31"/>
      <c r="Q133" s="31"/>
      <c r="R133" s="31"/>
      <c r="S133" s="31"/>
      <c r="T133" s="31"/>
      <c r="U133" s="31"/>
      <c r="V133" s="31"/>
      <c r="W133" s="31"/>
      <c r="X133" s="31"/>
      <c r="Y133" s="31"/>
      <c r="Z133" s="31"/>
    </row>
    <row r="134" spans="1:26" ht="12.75" customHeight="1" x14ac:dyDescent="0.3">
      <c r="A134" s="51">
        <f t="shared" ca="1" si="8"/>
        <v>111</v>
      </c>
      <c r="B134" s="52">
        <f t="shared" ca="1" si="1"/>
        <v>48670</v>
      </c>
      <c r="C134" s="58">
        <f t="shared" ca="1" si="2"/>
        <v>844.64</v>
      </c>
      <c r="D134" s="58">
        <f t="shared" ca="1" si="9"/>
        <v>253</v>
      </c>
      <c r="E134" s="56"/>
      <c r="F134" s="58">
        <f t="shared" ca="1" si="4"/>
        <v>0</v>
      </c>
      <c r="G134" s="58">
        <f t="shared" ca="1" si="5"/>
        <v>591.64</v>
      </c>
      <c r="H134" s="58">
        <f t="shared" ca="1" si="6"/>
        <v>49055.409999999967</v>
      </c>
      <c r="I134" s="58">
        <f t="shared" ca="1" si="7"/>
        <v>49055.409999999967</v>
      </c>
      <c r="J134" s="31"/>
      <c r="K134" s="31"/>
      <c r="L134" s="31"/>
      <c r="M134" s="31"/>
      <c r="N134" s="31"/>
      <c r="O134" s="31"/>
      <c r="P134" s="31"/>
      <c r="Q134" s="31"/>
      <c r="R134" s="31"/>
      <c r="S134" s="31"/>
      <c r="T134" s="31"/>
      <c r="U134" s="31"/>
      <c r="V134" s="31"/>
      <c r="W134" s="31"/>
      <c r="X134" s="31"/>
      <c r="Y134" s="31"/>
      <c r="Z134" s="31"/>
    </row>
    <row r="135" spans="1:26" ht="12.75" customHeight="1" x14ac:dyDescent="0.3">
      <c r="A135" s="51">
        <f t="shared" ca="1" si="8"/>
        <v>112</v>
      </c>
      <c r="B135" s="52">
        <f t="shared" ca="1" si="1"/>
        <v>48700</v>
      </c>
      <c r="C135" s="58">
        <f t="shared" ca="1" si="2"/>
        <v>844.64</v>
      </c>
      <c r="D135" s="58">
        <f t="shared" ca="1" si="9"/>
        <v>241.92</v>
      </c>
      <c r="E135" s="56"/>
      <c r="F135" s="58">
        <f t="shared" ca="1" si="4"/>
        <v>0</v>
      </c>
      <c r="G135" s="58">
        <f t="shared" ca="1" si="5"/>
        <v>602.72</v>
      </c>
      <c r="H135" s="58">
        <f t="shared" ca="1" si="6"/>
        <v>48452.689999999966</v>
      </c>
      <c r="I135" s="58">
        <f t="shared" ca="1" si="7"/>
        <v>48452.689999999966</v>
      </c>
      <c r="J135" s="31"/>
      <c r="K135" s="31"/>
      <c r="L135" s="31"/>
      <c r="M135" s="31"/>
      <c r="N135" s="31"/>
      <c r="O135" s="31"/>
      <c r="P135" s="31"/>
      <c r="Q135" s="31"/>
      <c r="R135" s="31"/>
      <c r="S135" s="31"/>
      <c r="T135" s="31"/>
      <c r="U135" s="31"/>
      <c r="V135" s="31"/>
      <c r="W135" s="31"/>
      <c r="X135" s="31"/>
      <c r="Y135" s="31"/>
      <c r="Z135" s="31"/>
    </row>
    <row r="136" spans="1:26" ht="12.75" customHeight="1" x14ac:dyDescent="0.3">
      <c r="A136" s="51">
        <f t="shared" ca="1" si="8"/>
        <v>113</v>
      </c>
      <c r="B136" s="52">
        <f t="shared" ca="1" si="1"/>
        <v>48731</v>
      </c>
      <c r="C136" s="58">
        <f t="shared" ca="1" si="2"/>
        <v>844.64</v>
      </c>
      <c r="D136" s="58">
        <f t="shared" ca="1" si="9"/>
        <v>246.91</v>
      </c>
      <c r="E136" s="56"/>
      <c r="F136" s="58">
        <f t="shared" ca="1" si="4"/>
        <v>0</v>
      </c>
      <c r="G136" s="58">
        <f t="shared" ca="1" si="5"/>
        <v>597.73</v>
      </c>
      <c r="H136" s="58">
        <f t="shared" ca="1" si="6"/>
        <v>47854.959999999963</v>
      </c>
      <c r="I136" s="58">
        <f t="shared" ca="1" si="7"/>
        <v>47854.959999999963</v>
      </c>
      <c r="J136" s="31"/>
      <c r="K136" s="31"/>
      <c r="L136" s="31"/>
      <c r="M136" s="31"/>
      <c r="N136" s="31"/>
      <c r="O136" s="31"/>
      <c r="P136" s="31"/>
      <c r="Q136" s="31"/>
      <c r="R136" s="31"/>
      <c r="S136" s="31"/>
      <c r="T136" s="31"/>
      <c r="U136" s="31"/>
      <c r="V136" s="31"/>
      <c r="W136" s="31"/>
      <c r="X136" s="31"/>
      <c r="Y136" s="31"/>
      <c r="Z136" s="31"/>
    </row>
    <row r="137" spans="1:26" ht="12.75" customHeight="1" x14ac:dyDescent="0.3">
      <c r="A137" s="51">
        <f t="shared" ca="1" si="8"/>
        <v>114</v>
      </c>
      <c r="B137" s="52">
        <f t="shared" ca="1" si="1"/>
        <v>48761</v>
      </c>
      <c r="C137" s="58">
        <f t="shared" ca="1" si="2"/>
        <v>844.64</v>
      </c>
      <c r="D137" s="58">
        <f t="shared" ca="1" si="9"/>
        <v>236</v>
      </c>
      <c r="E137" s="56"/>
      <c r="F137" s="58">
        <f t="shared" ca="1" si="4"/>
        <v>0</v>
      </c>
      <c r="G137" s="58">
        <f t="shared" ca="1" si="5"/>
        <v>608.64</v>
      </c>
      <c r="H137" s="58">
        <f t="shared" ca="1" si="6"/>
        <v>47246.319999999963</v>
      </c>
      <c r="I137" s="58">
        <f t="shared" ca="1" si="7"/>
        <v>47246.319999999963</v>
      </c>
      <c r="J137" s="31"/>
      <c r="K137" s="31"/>
      <c r="L137" s="31"/>
      <c r="M137" s="31"/>
      <c r="N137" s="31"/>
      <c r="O137" s="31"/>
      <c r="P137" s="31"/>
      <c r="Q137" s="31"/>
      <c r="R137" s="31"/>
      <c r="S137" s="31"/>
      <c r="T137" s="31"/>
      <c r="U137" s="31"/>
      <c r="V137" s="31"/>
      <c r="W137" s="31"/>
      <c r="X137" s="31"/>
      <c r="Y137" s="31"/>
      <c r="Z137" s="31"/>
    </row>
    <row r="138" spans="1:26" ht="12.75" customHeight="1" x14ac:dyDescent="0.3">
      <c r="A138" s="51">
        <f t="shared" ca="1" si="8"/>
        <v>115</v>
      </c>
      <c r="B138" s="52">
        <f t="shared" ca="1" si="1"/>
        <v>48792</v>
      </c>
      <c r="C138" s="58">
        <f t="shared" ca="1" si="2"/>
        <v>844.64</v>
      </c>
      <c r="D138" s="58">
        <f t="shared" ca="1" si="9"/>
        <v>240.76</v>
      </c>
      <c r="E138" s="56"/>
      <c r="F138" s="58">
        <f t="shared" ca="1" si="4"/>
        <v>0</v>
      </c>
      <c r="G138" s="58">
        <f t="shared" ca="1" si="5"/>
        <v>603.88</v>
      </c>
      <c r="H138" s="58">
        <f t="shared" ca="1" si="6"/>
        <v>46642.439999999966</v>
      </c>
      <c r="I138" s="58">
        <f t="shared" ca="1" si="7"/>
        <v>46642.439999999966</v>
      </c>
      <c r="J138" s="31"/>
      <c r="K138" s="31"/>
      <c r="L138" s="31"/>
      <c r="M138" s="31"/>
      <c r="N138" s="31"/>
      <c r="O138" s="31"/>
      <c r="P138" s="31"/>
      <c r="Q138" s="31"/>
      <c r="R138" s="31"/>
      <c r="S138" s="31"/>
      <c r="T138" s="31"/>
      <c r="U138" s="31"/>
      <c r="V138" s="31"/>
      <c r="W138" s="31"/>
      <c r="X138" s="31"/>
      <c r="Y138" s="31"/>
      <c r="Z138" s="31"/>
    </row>
    <row r="139" spans="1:26" ht="12.75" customHeight="1" x14ac:dyDescent="0.3">
      <c r="A139" s="51">
        <f t="shared" ca="1" si="8"/>
        <v>116</v>
      </c>
      <c r="B139" s="52">
        <f t="shared" ca="1" si="1"/>
        <v>48823</v>
      </c>
      <c r="C139" s="58">
        <f t="shared" ca="1" si="2"/>
        <v>844.64</v>
      </c>
      <c r="D139" s="58">
        <f t="shared" ca="1" si="9"/>
        <v>237.68</v>
      </c>
      <c r="E139" s="56"/>
      <c r="F139" s="58">
        <f t="shared" ca="1" si="4"/>
        <v>0</v>
      </c>
      <c r="G139" s="58">
        <f t="shared" ca="1" si="5"/>
        <v>606.96</v>
      </c>
      <c r="H139" s="58">
        <f t="shared" ca="1" si="6"/>
        <v>46035.479999999967</v>
      </c>
      <c r="I139" s="58">
        <f t="shared" ca="1" si="7"/>
        <v>46035.479999999967</v>
      </c>
      <c r="J139" s="31"/>
      <c r="K139" s="31"/>
      <c r="L139" s="31"/>
      <c r="M139" s="31"/>
      <c r="N139" s="31"/>
      <c r="O139" s="31"/>
      <c r="P139" s="31"/>
      <c r="Q139" s="31"/>
      <c r="R139" s="31"/>
      <c r="S139" s="31"/>
      <c r="T139" s="31"/>
      <c r="U139" s="31"/>
      <c r="V139" s="31"/>
      <c r="W139" s="31"/>
      <c r="X139" s="31"/>
      <c r="Y139" s="31"/>
      <c r="Z139" s="31"/>
    </row>
    <row r="140" spans="1:26" ht="12.75" customHeight="1" x14ac:dyDescent="0.3">
      <c r="A140" s="51">
        <f t="shared" ca="1" si="8"/>
        <v>117</v>
      </c>
      <c r="B140" s="52">
        <f t="shared" ca="1" si="1"/>
        <v>48853</v>
      </c>
      <c r="C140" s="58">
        <f t="shared" ca="1" si="2"/>
        <v>844.64</v>
      </c>
      <c r="D140" s="58">
        <f t="shared" ca="1" si="9"/>
        <v>227.02</v>
      </c>
      <c r="E140" s="56"/>
      <c r="F140" s="58">
        <f t="shared" ca="1" si="4"/>
        <v>0</v>
      </c>
      <c r="G140" s="58">
        <f t="shared" ca="1" si="5"/>
        <v>617.62</v>
      </c>
      <c r="H140" s="58">
        <f t="shared" ca="1" si="6"/>
        <v>45417.859999999964</v>
      </c>
      <c r="I140" s="58">
        <f t="shared" ca="1" si="7"/>
        <v>45417.859999999964</v>
      </c>
      <c r="J140" s="31"/>
      <c r="K140" s="31"/>
      <c r="L140" s="31"/>
      <c r="M140" s="31"/>
      <c r="N140" s="31"/>
      <c r="O140" s="31"/>
      <c r="P140" s="31"/>
      <c r="Q140" s="31"/>
      <c r="R140" s="31"/>
      <c r="S140" s="31"/>
      <c r="T140" s="31"/>
      <c r="U140" s="31"/>
      <c r="V140" s="31"/>
      <c r="W140" s="31"/>
      <c r="X140" s="31"/>
      <c r="Y140" s="31"/>
      <c r="Z140" s="31"/>
    </row>
    <row r="141" spans="1:26" ht="12.75" customHeight="1" x14ac:dyDescent="0.3">
      <c r="A141" s="51">
        <f t="shared" ca="1" si="8"/>
        <v>118</v>
      </c>
      <c r="B141" s="52">
        <f t="shared" ca="1" si="1"/>
        <v>48884</v>
      </c>
      <c r="C141" s="58">
        <f t="shared" ca="1" si="2"/>
        <v>844.64</v>
      </c>
      <c r="D141" s="58">
        <f t="shared" ca="1" si="9"/>
        <v>231.44</v>
      </c>
      <c r="E141" s="56"/>
      <c r="F141" s="58">
        <f t="shared" ca="1" si="4"/>
        <v>0</v>
      </c>
      <c r="G141" s="58">
        <f t="shared" ca="1" si="5"/>
        <v>613.20000000000005</v>
      </c>
      <c r="H141" s="58">
        <f t="shared" ca="1" si="6"/>
        <v>44804.659999999967</v>
      </c>
      <c r="I141" s="58">
        <f t="shared" ca="1" si="7"/>
        <v>44804.659999999967</v>
      </c>
      <c r="J141" s="31"/>
      <c r="K141" s="31"/>
      <c r="L141" s="31"/>
      <c r="M141" s="31"/>
      <c r="N141" s="31"/>
      <c r="O141" s="31"/>
      <c r="P141" s="31"/>
      <c r="Q141" s="31"/>
      <c r="R141" s="31"/>
      <c r="S141" s="31"/>
      <c r="T141" s="31"/>
      <c r="U141" s="31"/>
      <c r="V141" s="31"/>
      <c r="W141" s="31"/>
      <c r="X141" s="31"/>
      <c r="Y141" s="31"/>
      <c r="Z141" s="31"/>
    </row>
    <row r="142" spans="1:26" ht="12.75" customHeight="1" x14ac:dyDescent="0.3">
      <c r="A142" s="51">
        <f t="shared" ca="1" si="8"/>
        <v>119</v>
      </c>
      <c r="B142" s="52">
        <f t="shared" ca="1" si="1"/>
        <v>48914</v>
      </c>
      <c r="C142" s="58">
        <f t="shared" ca="1" si="2"/>
        <v>844.64</v>
      </c>
      <c r="D142" s="58">
        <f t="shared" ca="1" si="9"/>
        <v>220.95</v>
      </c>
      <c r="E142" s="56"/>
      <c r="F142" s="58">
        <f t="shared" ca="1" si="4"/>
        <v>0</v>
      </c>
      <c r="G142" s="58">
        <f t="shared" ca="1" si="5"/>
        <v>623.69000000000005</v>
      </c>
      <c r="H142" s="58">
        <f t="shared" ca="1" si="6"/>
        <v>44180.969999999965</v>
      </c>
      <c r="I142" s="58">
        <f t="shared" ca="1" si="7"/>
        <v>44180.969999999965</v>
      </c>
      <c r="J142" s="31"/>
      <c r="K142" s="31"/>
      <c r="L142" s="31"/>
      <c r="M142" s="31"/>
      <c r="N142" s="31"/>
      <c r="O142" s="31"/>
      <c r="P142" s="31"/>
      <c r="Q142" s="31"/>
      <c r="R142" s="31"/>
      <c r="S142" s="31"/>
      <c r="T142" s="31"/>
      <c r="U142" s="31"/>
      <c r="V142" s="31"/>
      <c r="W142" s="31"/>
      <c r="X142" s="31"/>
      <c r="Y142" s="31"/>
      <c r="Z142" s="31"/>
    </row>
    <row r="143" spans="1:26" ht="12.75" customHeight="1" x14ac:dyDescent="0.3">
      <c r="A143" s="51">
        <f t="shared" ca="1" si="8"/>
        <v>120</v>
      </c>
      <c r="B143" s="52">
        <f t="shared" ca="1" si="1"/>
        <v>48945</v>
      </c>
      <c r="C143" s="58">
        <f t="shared" ca="1" si="2"/>
        <v>844.64</v>
      </c>
      <c r="D143" s="58">
        <f t="shared" ca="1" si="9"/>
        <v>225.14</v>
      </c>
      <c r="E143" s="56"/>
      <c r="F143" s="58">
        <f t="shared" ca="1" si="4"/>
        <v>0</v>
      </c>
      <c r="G143" s="58">
        <f t="shared" ca="1" si="5"/>
        <v>619.5</v>
      </c>
      <c r="H143" s="58">
        <f t="shared" ca="1" si="6"/>
        <v>43561.469999999965</v>
      </c>
      <c r="I143" s="58">
        <f t="shared" ca="1" si="7"/>
        <v>43561.469999999965</v>
      </c>
      <c r="J143" s="31"/>
      <c r="K143" s="31"/>
      <c r="L143" s="31"/>
      <c r="M143" s="31"/>
      <c r="N143" s="31"/>
      <c r="O143" s="31"/>
      <c r="P143" s="31"/>
      <c r="Q143" s="31"/>
      <c r="R143" s="31"/>
      <c r="S143" s="31"/>
      <c r="T143" s="31"/>
      <c r="U143" s="31"/>
      <c r="V143" s="31"/>
      <c r="W143" s="31"/>
      <c r="X143" s="31"/>
      <c r="Y143" s="31"/>
      <c r="Z143" s="31"/>
    </row>
    <row r="144" spans="1:26" ht="12.75" customHeight="1" x14ac:dyDescent="0.3">
      <c r="A144" s="51">
        <f t="shared" ca="1" si="8"/>
        <v>121</v>
      </c>
      <c r="B144" s="52">
        <f t="shared" ca="1" si="1"/>
        <v>48976</v>
      </c>
      <c r="C144" s="58">
        <f t="shared" ca="1" si="2"/>
        <v>844.64</v>
      </c>
      <c r="D144" s="58">
        <f t="shared" ca="1" si="9"/>
        <v>221.98</v>
      </c>
      <c r="E144" s="56"/>
      <c r="F144" s="58">
        <f t="shared" ca="1" si="4"/>
        <v>0</v>
      </c>
      <c r="G144" s="58">
        <f t="shared" ca="1" si="5"/>
        <v>622.66</v>
      </c>
      <c r="H144" s="58">
        <f t="shared" ca="1" si="6"/>
        <v>42938.809999999961</v>
      </c>
      <c r="I144" s="58">
        <f t="shared" ca="1" si="7"/>
        <v>42938.809999999961</v>
      </c>
      <c r="J144" s="31"/>
      <c r="K144" s="31"/>
      <c r="L144" s="31"/>
      <c r="M144" s="31"/>
      <c r="N144" s="31"/>
      <c r="O144" s="31"/>
      <c r="P144" s="31"/>
      <c r="Q144" s="31"/>
      <c r="R144" s="31"/>
      <c r="S144" s="31"/>
      <c r="T144" s="31"/>
      <c r="U144" s="31"/>
      <c r="V144" s="31"/>
      <c r="W144" s="31"/>
      <c r="X144" s="31"/>
      <c r="Y144" s="31"/>
      <c r="Z144" s="31"/>
    </row>
    <row r="145" spans="1:26" ht="12.75" customHeight="1" x14ac:dyDescent="0.3">
      <c r="A145" s="51">
        <f t="shared" ca="1" si="8"/>
        <v>122</v>
      </c>
      <c r="B145" s="52">
        <f t="shared" ca="1" si="1"/>
        <v>49004</v>
      </c>
      <c r="C145" s="58">
        <f t="shared" ca="1" si="2"/>
        <v>844.64</v>
      </c>
      <c r="D145" s="58">
        <f t="shared" ca="1" si="9"/>
        <v>197.64</v>
      </c>
      <c r="E145" s="56"/>
      <c r="F145" s="58">
        <f t="shared" ca="1" si="4"/>
        <v>0</v>
      </c>
      <c r="G145" s="58">
        <f t="shared" ca="1" si="5"/>
        <v>647</v>
      </c>
      <c r="H145" s="58">
        <f t="shared" ca="1" si="6"/>
        <v>42291.809999999961</v>
      </c>
      <c r="I145" s="58">
        <f t="shared" ca="1" si="7"/>
        <v>42291.809999999961</v>
      </c>
      <c r="J145" s="31"/>
      <c r="K145" s="31"/>
      <c r="L145" s="31"/>
      <c r="M145" s="31"/>
      <c r="N145" s="31"/>
      <c r="O145" s="31"/>
      <c r="P145" s="31"/>
      <c r="Q145" s="31"/>
      <c r="R145" s="31"/>
      <c r="S145" s="31"/>
      <c r="T145" s="31"/>
      <c r="U145" s="31"/>
      <c r="V145" s="31"/>
      <c r="W145" s="31"/>
      <c r="X145" s="31"/>
      <c r="Y145" s="31"/>
      <c r="Z145" s="31"/>
    </row>
    <row r="146" spans="1:26" ht="12.75" customHeight="1" x14ac:dyDescent="0.3">
      <c r="A146" s="51">
        <f t="shared" ca="1" si="8"/>
        <v>123</v>
      </c>
      <c r="B146" s="52">
        <f t="shared" ca="1" si="1"/>
        <v>49035</v>
      </c>
      <c r="C146" s="58">
        <f t="shared" ca="1" si="2"/>
        <v>844.64</v>
      </c>
      <c r="D146" s="58">
        <f t="shared" ca="1" si="9"/>
        <v>215.51</v>
      </c>
      <c r="E146" s="56"/>
      <c r="F146" s="58">
        <f t="shared" ca="1" si="4"/>
        <v>0</v>
      </c>
      <c r="G146" s="58">
        <f t="shared" ca="1" si="5"/>
        <v>629.13</v>
      </c>
      <c r="H146" s="58">
        <f t="shared" ca="1" si="6"/>
        <v>41662.679999999964</v>
      </c>
      <c r="I146" s="58">
        <f t="shared" ca="1" si="7"/>
        <v>41662.679999999964</v>
      </c>
      <c r="J146" s="31"/>
      <c r="K146" s="31"/>
      <c r="L146" s="31"/>
      <c r="M146" s="31"/>
      <c r="N146" s="31"/>
      <c r="O146" s="31"/>
      <c r="P146" s="31"/>
      <c r="Q146" s="31"/>
      <c r="R146" s="31"/>
      <c r="S146" s="31"/>
      <c r="T146" s="31"/>
      <c r="U146" s="31"/>
      <c r="V146" s="31"/>
      <c r="W146" s="31"/>
      <c r="X146" s="31"/>
      <c r="Y146" s="31"/>
      <c r="Z146" s="31"/>
    </row>
    <row r="147" spans="1:26" ht="12.75" customHeight="1" x14ac:dyDescent="0.3">
      <c r="A147" s="51">
        <f t="shared" ca="1" si="8"/>
        <v>124</v>
      </c>
      <c r="B147" s="52">
        <f t="shared" ca="1" si="1"/>
        <v>49065</v>
      </c>
      <c r="C147" s="58">
        <f t="shared" ca="1" si="2"/>
        <v>844.64</v>
      </c>
      <c r="D147" s="58">
        <f t="shared" ca="1" si="9"/>
        <v>205.46</v>
      </c>
      <c r="E147" s="56"/>
      <c r="F147" s="58">
        <f t="shared" ca="1" si="4"/>
        <v>0</v>
      </c>
      <c r="G147" s="58">
        <f t="shared" ca="1" si="5"/>
        <v>639.17999999999995</v>
      </c>
      <c r="H147" s="58">
        <f t="shared" ca="1" si="6"/>
        <v>41023.499999999964</v>
      </c>
      <c r="I147" s="58">
        <f t="shared" ca="1" si="7"/>
        <v>41023.499999999964</v>
      </c>
      <c r="J147" s="31"/>
      <c r="K147" s="31"/>
      <c r="L147" s="31"/>
      <c r="M147" s="31"/>
      <c r="N147" s="31"/>
      <c r="O147" s="31"/>
      <c r="P147" s="31"/>
      <c r="Q147" s="31"/>
      <c r="R147" s="31"/>
      <c r="S147" s="31"/>
      <c r="T147" s="31"/>
      <c r="U147" s="31"/>
      <c r="V147" s="31"/>
      <c r="W147" s="31"/>
      <c r="X147" s="31"/>
      <c r="Y147" s="31"/>
      <c r="Z147" s="31"/>
    </row>
    <row r="148" spans="1:26" ht="12.75" customHeight="1" x14ac:dyDescent="0.3">
      <c r="A148" s="51">
        <f t="shared" ca="1" si="8"/>
        <v>125</v>
      </c>
      <c r="B148" s="52">
        <f t="shared" ca="1" si="1"/>
        <v>49096</v>
      </c>
      <c r="C148" s="58">
        <f t="shared" ca="1" si="2"/>
        <v>844.64</v>
      </c>
      <c r="D148" s="58">
        <f t="shared" ca="1" si="9"/>
        <v>209.05</v>
      </c>
      <c r="E148" s="56"/>
      <c r="F148" s="58">
        <f t="shared" ca="1" si="4"/>
        <v>0</v>
      </c>
      <c r="G148" s="58">
        <f t="shared" ca="1" si="5"/>
        <v>635.58999999999992</v>
      </c>
      <c r="H148" s="58">
        <f t="shared" ca="1" si="6"/>
        <v>40387.909999999967</v>
      </c>
      <c r="I148" s="58">
        <f t="shared" ca="1" si="7"/>
        <v>40387.909999999967</v>
      </c>
      <c r="J148" s="31"/>
      <c r="K148" s="31"/>
      <c r="L148" s="31"/>
      <c r="M148" s="31"/>
      <c r="N148" s="31"/>
      <c r="O148" s="31"/>
      <c r="P148" s="31"/>
      <c r="Q148" s="31"/>
      <c r="R148" s="31"/>
      <c r="S148" s="31"/>
      <c r="T148" s="31"/>
      <c r="U148" s="31"/>
      <c r="V148" s="31"/>
      <c r="W148" s="31"/>
      <c r="X148" s="31"/>
      <c r="Y148" s="31"/>
      <c r="Z148" s="31"/>
    </row>
    <row r="149" spans="1:26" ht="12.75" customHeight="1" x14ac:dyDescent="0.3">
      <c r="A149" s="51">
        <f t="shared" ca="1" si="8"/>
        <v>126</v>
      </c>
      <c r="B149" s="52">
        <f t="shared" ca="1" si="1"/>
        <v>49126</v>
      </c>
      <c r="C149" s="58">
        <f t="shared" ca="1" si="2"/>
        <v>844.64</v>
      </c>
      <c r="D149" s="58">
        <f t="shared" ca="1" si="9"/>
        <v>199.17</v>
      </c>
      <c r="E149" s="56"/>
      <c r="F149" s="58">
        <f t="shared" ca="1" si="4"/>
        <v>0</v>
      </c>
      <c r="G149" s="58">
        <f t="shared" ca="1" si="5"/>
        <v>645.47</v>
      </c>
      <c r="H149" s="58">
        <f t="shared" ca="1" si="6"/>
        <v>39742.439999999966</v>
      </c>
      <c r="I149" s="58">
        <f t="shared" ca="1" si="7"/>
        <v>39742.439999999966</v>
      </c>
      <c r="J149" s="31"/>
      <c r="K149" s="31"/>
      <c r="L149" s="31"/>
      <c r="M149" s="31"/>
      <c r="N149" s="31"/>
      <c r="O149" s="31"/>
      <c r="P149" s="31"/>
      <c r="Q149" s="31"/>
      <c r="R149" s="31"/>
      <c r="S149" s="31"/>
      <c r="T149" s="31"/>
      <c r="U149" s="31"/>
      <c r="V149" s="31"/>
      <c r="W149" s="31"/>
      <c r="X149" s="31"/>
      <c r="Y149" s="31"/>
      <c r="Z149" s="31"/>
    </row>
    <row r="150" spans="1:26" ht="12.75" customHeight="1" x14ac:dyDescent="0.3">
      <c r="A150" s="51">
        <f t="shared" ca="1" si="8"/>
        <v>127</v>
      </c>
      <c r="B150" s="52">
        <f t="shared" ca="1" si="1"/>
        <v>49157</v>
      </c>
      <c r="C150" s="58">
        <f t="shared" ca="1" si="2"/>
        <v>844.64</v>
      </c>
      <c r="D150" s="58">
        <f t="shared" ca="1" si="9"/>
        <v>202.52</v>
      </c>
      <c r="E150" s="56"/>
      <c r="F150" s="58">
        <f t="shared" ca="1" si="4"/>
        <v>0</v>
      </c>
      <c r="G150" s="58">
        <f t="shared" ca="1" si="5"/>
        <v>642.12</v>
      </c>
      <c r="H150" s="58">
        <f t="shared" ca="1" si="6"/>
        <v>39100.319999999963</v>
      </c>
      <c r="I150" s="58">
        <f t="shared" ca="1" si="7"/>
        <v>39100.319999999963</v>
      </c>
      <c r="J150" s="31"/>
      <c r="K150" s="31"/>
      <c r="L150" s="31"/>
      <c r="M150" s="31"/>
      <c r="N150" s="31"/>
      <c r="O150" s="31"/>
      <c r="P150" s="31"/>
      <c r="Q150" s="31"/>
      <c r="R150" s="31"/>
      <c r="S150" s="31"/>
      <c r="T150" s="31"/>
      <c r="U150" s="31"/>
      <c r="V150" s="31"/>
      <c r="W150" s="31"/>
      <c r="X150" s="31"/>
      <c r="Y150" s="31"/>
      <c r="Z150" s="31"/>
    </row>
    <row r="151" spans="1:26" ht="12.75" customHeight="1" x14ac:dyDescent="0.3">
      <c r="A151" s="51">
        <f t="shared" ca="1" si="8"/>
        <v>128</v>
      </c>
      <c r="B151" s="52">
        <f t="shared" ca="1" si="1"/>
        <v>49188</v>
      </c>
      <c r="C151" s="58">
        <f t="shared" ca="1" si="2"/>
        <v>844.64</v>
      </c>
      <c r="D151" s="58">
        <f t="shared" ca="1" si="9"/>
        <v>199.25</v>
      </c>
      <c r="E151" s="56"/>
      <c r="F151" s="58">
        <f t="shared" ca="1" si="4"/>
        <v>0</v>
      </c>
      <c r="G151" s="58">
        <f t="shared" ca="1" si="5"/>
        <v>645.39</v>
      </c>
      <c r="H151" s="58">
        <f t="shared" ca="1" si="6"/>
        <v>38454.929999999964</v>
      </c>
      <c r="I151" s="58">
        <f t="shared" ca="1" si="7"/>
        <v>38454.929999999964</v>
      </c>
      <c r="J151" s="31"/>
      <c r="K151" s="31"/>
      <c r="L151" s="31"/>
      <c r="M151" s="31"/>
      <c r="N151" s="31"/>
      <c r="O151" s="31"/>
      <c r="P151" s="31"/>
      <c r="Q151" s="31"/>
      <c r="R151" s="31"/>
      <c r="S151" s="31"/>
      <c r="T151" s="31"/>
      <c r="U151" s="31"/>
      <c r="V151" s="31"/>
      <c r="W151" s="31"/>
      <c r="X151" s="31"/>
      <c r="Y151" s="31"/>
      <c r="Z151" s="31"/>
    </row>
    <row r="152" spans="1:26" ht="12.75" customHeight="1" x14ac:dyDescent="0.3">
      <c r="A152" s="51">
        <f t="shared" ca="1" si="8"/>
        <v>129</v>
      </c>
      <c r="B152" s="52">
        <f t="shared" ca="1" si="1"/>
        <v>49218</v>
      </c>
      <c r="C152" s="58">
        <f t="shared" ca="1" si="2"/>
        <v>844.64</v>
      </c>
      <c r="D152" s="58">
        <f t="shared" ref="D152:D215" ca="1" si="10">IF(B152="","",IF(roundOpt,ROUND((B152-B151)*$I$8*H151,2),(B152-B151)*$I$8*H151))</f>
        <v>189.64</v>
      </c>
      <c r="E152" s="56"/>
      <c r="F152" s="58">
        <f t="shared" ca="1" si="4"/>
        <v>0</v>
      </c>
      <c r="G152" s="58">
        <f t="shared" ca="1" si="5"/>
        <v>655</v>
      </c>
      <c r="H152" s="58">
        <f t="shared" ca="1" si="6"/>
        <v>37799.929999999964</v>
      </c>
      <c r="I152" s="58">
        <f t="shared" ca="1" si="7"/>
        <v>37799.929999999964</v>
      </c>
      <c r="J152" s="31"/>
      <c r="K152" s="31"/>
      <c r="L152" s="31"/>
      <c r="M152" s="31"/>
      <c r="N152" s="31"/>
      <c r="O152" s="31"/>
      <c r="P152" s="31"/>
      <c r="Q152" s="31"/>
      <c r="R152" s="31"/>
      <c r="S152" s="31"/>
      <c r="T152" s="31"/>
      <c r="U152" s="31"/>
      <c r="V152" s="31"/>
      <c r="W152" s="31"/>
      <c r="X152" s="31"/>
      <c r="Y152" s="31"/>
      <c r="Z152" s="31"/>
    </row>
    <row r="153" spans="1:26" ht="12.75" customHeight="1" x14ac:dyDescent="0.3">
      <c r="A153" s="51">
        <f t="shared" ca="1" si="8"/>
        <v>130</v>
      </c>
      <c r="B153" s="52">
        <f t="shared" ca="1" si="1"/>
        <v>49249</v>
      </c>
      <c r="C153" s="58">
        <f t="shared" ca="1" si="2"/>
        <v>844.64</v>
      </c>
      <c r="D153" s="58">
        <f t="shared" ca="1" si="10"/>
        <v>192.62</v>
      </c>
      <c r="E153" s="56"/>
      <c r="F153" s="58">
        <f t="shared" ca="1" si="4"/>
        <v>0</v>
      </c>
      <c r="G153" s="58">
        <f t="shared" ca="1" si="5"/>
        <v>652.02</v>
      </c>
      <c r="H153" s="58">
        <f t="shared" ca="1" si="6"/>
        <v>37147.909999999967</v>
      </c>
      <c r="I153" s="58">
        <f t="shared" ca="1" si="7"/>
        <v>37147.909999999967</v>
      </c>
      <c r="J153" s="31"/>
      <c r="K153" s="31"/>
      <c r="L153" s="31"/>
      <c r="M153" s="31"/>
      <c r="N153" s="31"/>
      <c r="O153" s="31"/>
      <c r="P153" s="31"/>
      <c r="Q153" s="31"/>
      <c r="R153" s="31"/>
      <c r="S153" s="31"/>
      <c r="T153" s="31"/>
      <c r="U153" s="31"/>
      <c r="V153" s="31"/>
      <c r="W153" s="31"/>
      <c r="X153" s="31"/>
      <c r="Y153" s="31"/>
      <c r="Z153" s="31"/>
    </row>
    <row r="154" spans="1:26" ht="12.75" customHeight="1" x14ac:dyDescent="0.3">
      <c r="A154" s="51">
        <f t="shared" ca="1" si="8"/>
        <v>131</v>
      </c>
      <c r="B154" s="52">
        <f t="shared" ca="1" si="1"/>
        <v>49279</v>
      </c>
      <c r="C154" s="58">
        <f t="shared" ca="1" si="2"/>
        <v>844.64</v>
      </c>
      <c r="D154" s="58">
        <f t="shared" ca="1" si="10"/>
        <v>183.2</v>
      </c>
      <c r="E154" s="56"/>
      <c r="F154" s="58">
        <f t="shared" ca="1" si="4"/>
        <v>0</v>
      </c>
      <c r="G154" s="58">
        <f t="shared" ca="1" si="5"/>
        <v>661.44</v>
      </c>
      <c r="H154" s="58">
        <f t="shared" ca="1" si="6"/>
        <v>36486.469999999965</v>
      </c>
      <c r="I154" s="58">
        <f t="shared" ca="1" si="7"/>
        <v>36486.469999999965</v>
      </c>
      <c r="J154" s="31"/>
      <c r="K154" s="31"/>
      <c r="L154" s="31"/>
      <c r="M154" s="31"/>
      <c r="N154" s="31"/>
      <c r="O154" s="31"/>
      <c r="P154" s="31"/>
      <c r="Q154" s="31"/>
      <c r="R154" s="31"/>
      <c r="S154" s="31"/>
      <c r="T154" s="31"/>
      <c r="U154" s="31"/>
      <c r="V154" s="31"/>
      <c r="W154" s="31"/>
      <c r="X154" s="31"/>
      <c r="Y154" s="31"/>
      <c r="Z154" s="31"/>
    </row>
    <row r="155" spans="1:26" ht="12.75" customHeight="1" x14ac:dyDescent="0.3">
      <c r="A155" s="51">
        <f t="shared" ca="1" si="8"/>
        <v>132</v>
      </c>
      <c r="B155" s="52">
        <f t="shared" ca="1" si="1"/>
        <v>49310</v>
      </c>
      <c r="C155" s="58">
        <f t="shared" ca="1" si="2"/>
        <v>844.64</v>
      </c>
      <c r="D155" s="58">
        <f t="shared" ca="1" si="10"/>
        <v>185.93</v>
      </c>
      <c r="E155" s="56"/>
      <c r="F155" s="58">
        <f t="shared" ca="1" si="4"/>
        <v>0</v>
      </c>
      <c r="G155" s="58">
        <f t="shared" ca="1" si="5"/>
        <v>658.71</v>
      </c>
      <c r="H155" s="58">
        <f t="shared" ca="1" si="6"/>
        <v>35827.759999999966</v>
      </c>
      <c r="I155" s="58">
        <f t="shared" ca="1" si="7"/>
        <v>35827.759999999966</v>
      </c>
      <c r="J155" s="31"/>
      <c r="K155" s="31"/>
      <c r="L155" s="31"/>
      <c r="M155" s="31"/>
      <c r="N155" s="31"/>
      <c r="O155" s="31"/>
      <c r="P155" s="31"/>
      <c r="Q155" s="31"/>
      <c r="R155" s="31"/>
      <c r="S155" s="31"/>
      <c r="T155" s="31"/>
      <c r="U155" s="31"/>
      <c r="V155" s="31"/>
      <c r="W155" s="31"/>
      <c r="X155" s="31"/>
      <c r="Y155" s="31"/>
      <c r="Z155" s="31"/>
    </row>
    <row r="156" spans="1:26" ht="12.75" customHeight="1" x14ac:dyDescent="0.3">
      <c r="A156" s="51">
        <f t="shared" ca="1" si="8"/>
        <v>133</v>
      </c>
      <c r="B156" s="52">
        <f t="shared" ca="1" si="1"/>
        <v>49341</v>
      </c>
      <c r="C156" s="58">
        <f t="shared" ca="1" si="2"/>
        <v>844.64</v>
      </c>
      <c r="D156" s="58">
        <f t="shared" ca="1" si="10"/>
        <v>182.57</v>
      </c>
      <c r="E156" s="56"/>
      <c r="F156" s="58">
        <f t="shared" ca="1" si="4"/>
        <v>0</v>
      </c>
      <c r="G156" s="58">
        <f t="shared" ca="1" si="5"/>
        <v>662.06999999999994</v>
      </c>
      <c r="H156" s="58">
        <f t="shared" ca="1" si="6"/>
        <v>35165.689999999966</v>
      </c>
      <c r="I156" s="58">
        <f t="shared" ca="1" si="7"/>
        <v>35165.689999999966</v>
      </c>
      <c r="J156" s="31"/>
      <c r="K156" s="31"/>
      <c r="L156" s="31"/>
      <c r="M156" s="31"/>
      <c r="N156" s="31"/>
      <c r="O156" s="31"/>
      <c r="P156" s="31"/>
      <c r="Q156" s="31"/>
      <c r="R156" s="31"/>
      <c r="S156" s="31"/>
      <c r="T156" s="31"/>
      <c r="U156" s="31"/>
      <c r="V156" s="31"/>
      <c r="W156" s="31"/>
      <c r="X156" s="31"/>
      <c r="Y156" s="31"/>
      <c r="Z156" s="31"/>
    </row>
    <row r="157" spans="1:26" ht="12.75" customHeight="1" x14ac:dyDescent="0.3">
      <c r="A157" s="51">
        <f t="shared" ca="1" si="8"/>
        <v>134</v>
      </c>
      <c r="B157" s="52">
        <f t="shared" ca="1" si="1"/>
        <v>49369</v>
      </c>
      <c r="C157" s="58">
        <f t="shared" ca="1" si="2"/>
        <v>844.64</v>
      </c>
      <c r="D157" s="58">
        <f t="shared" ca="1" si="10"/>
        <v>161.86000000000001</v>
      </c>
      <c r="E157" s="56"/>
      <c r="F157" s="58">
        <f t="shared" ca="1" si="4"/>
        <v>0</v>
      </c>
      <c r="G157" s="58">
        <f t="shared" ca="1" si="5"/>
        <v>682.78</v>
      </c>
      <c r="H157" s="58">
        <f t="shared" ca="1" si="6"/>
        <v>34482.909999999967</v>
      </c>
      <c r="I157" s="58">
        <f t="shared" ca="1" si="7"/>
        <v>34482.909999999967</v>
      </c>
      <c r="J157" s="31"/>
      <c r="K157" s="31"/>
      <c r="L157" s="31"/>
      <c r="M157" s="31"/>
      <c r="N157" s="31"/>
      <c r="O157" s="31"/>
      <c r="P157" s="31"/>
      <c r="Q157" s="31"/>
      <c r="R157" s="31"/>
      <c r="S157" s="31"/>
      <c r="T157" s="31"/>
      <c r="U157" s="31"/>
      <c r="V157" s="31"/>
      <c r="W157" s="31"/>
      <c r="X157" s="31"/>
      <c r="Y157" s="31"/>
      <c r="Z157" s="31"/>
    </row>
    <row r="158" spans="1:26" ht="12.75" customHeight="1" x14ac:dyDescent="0.3">
      <c r="A158" s="51">
        <f t="shared" ca="1" si="8"/>
        <v>135</v>
      </c>
      <c r="B158" s="52">
        <f t="shared" ca="1" si="1"/>
        <v>49400</v>
      </c>
      <c r="C158" s="58">
        <f t="shared" ca="1" si="2"/>
        <v>844.64</v>
      </c>
      <c r="D158" s="58">
        <f t="shared" ca="1" si="10"/>
        <v>175.72</v>
      </c>
      <c r="E158" s="56"/>
      <c r="F158" s="58">
        <f t="shared" ca="1" si="4"/>
        <v>0</v>
      </c>
      <c r="G158" s="58">
        <f t="shared" ca="1" si="5"/>
        <v>668.92</v>
      </c>
      <c r="H158" s="58">
        <f t="shared" ca="1" si="6"/>
        <v>33813.989999999969</v>
      </c>
      <c r="I158" s="58">
        <f t="shared" ca="1" si="7"/>
        <v>33813.989999999969</v>
      </c>
      <c r="J158" s="31"/>
      <c r="K158" s="31"/>
      <c r="L158" s="31"/>
      <c r="M158" s="31"/>
      <c r="N158" s="31"/>
      <c r="O158" s="31"/>
      <c r="P158" s="31"/>
      <c r="Q158" s="31"/>
      <c r="R158" s="31"/>
      <c r="S158" s="31"/>
      <c r="T158" s="31"/>
      <c r="U158" s="31"/>
      <c r="V158" s="31"/>
      <c r="W158" s="31"/>
      <c r="X158" s="31"/>
      <c r="Y158" s="31"/>
      <c r="Z158" s="31"/>
    </row>
    <row r="159" spans="1:26" ht="12.75" customHeight="1" x14ac:dyDescent="0.3">
      <c r="A159" s="51">
        <f t="shared" ca="1" si="8"/>
        <v>136</v>
      </c>
      <c r="B159" s="52">
        <f t="shared" ca="1" si="1"/>
        <v>49430</v>
      </c>
      <c r="C159" s="58">
        <f t="shared" ca="1" si="2"/>
        <v>844.64</v>
      </c>
      <c r="D159" s="58">
        <f t="shared" ca="1" si="10"/>
        <v>166.75</v>
      </c>
      <c r="E159" s="56"/>
      <c r="F159" s="58">
        <f t="shared" ca="1" si="4"/>
        <v>0</v>
      </c>
      <c r="G159" s="58">
        <f t="shared" ca="1" si="5"/>
        <v>677.89</v>
      </c>
      <c r="H159" s="58">
        <f t="shared" ca="1" si="6"/>
        <v>33136.099999999969</v>
      </c>
      <c r="I159" s="58">
        <f t="shared" ca="1" si="7"/>
        <v>33136.099999999969</v>
      </c>
      <c r="J159" s="31"/>
      <c r="K159" s="31"/>
      <c r="L159" s="31"/>
      <c r="M159" s="31"/>
      <c r="N159" s="31"/>
      <c r="O159" s="31"/>
      <c r="P159" s="31"/>
      <c r="Q159" s="31"/>
      <c r="R159" s="31"/>
      <c r="S159" s="31"/>
      <c r="T159" s="31"/>
      <c r="U159" s="31"/>
      <c r="V159" s="31"/>
      <c r="W159" s="31"/>
      <c r="X159" s="31"/>
      <c r="Y159" s="31"/>
      <c r="Z159" s="31"/>
    </row>
    <row r="160" spans="1:26" ht="12.75" customHeight="1" x14ac:dyDescent="0.3">
      <c r="A160" s="51">
        <f t="shared" ca="1" si="8"/>
        <v>137</v>
      </c>
      <c r="B160" s="52">
        <f t="shared" ca="1" si="1"/>
        <v>49461</v>
      </c>
      <c r="C160" s="58">
        <f t="shared" ca="1" si="2"/>
        <v>844.64</v>
      </c>
      <c r="D160" s="58">
        <f t="shared" ca="1" si="10"/>
        <v>168.86</v>
      </c>
      <c r="E160" s="56"/>
      <c r="F160" s="58">
        <f t="shared" ca="1" si="4"/>
        <v>0</v>
      </c>
      <c r="G160" s="58">
        <f t="shared" ca="1" si="5"/>
        <v>675.78</v>
      </c>
      <c r="H160" s="58">
        <f t="shared" ca="1" si="6"/>
        <v>32460.319999999971</v>
      </c>
      <c r="I160" s="58">
        <f t="shared" ca="1" si="7"/>
        <v>32460.319999999971</v>
      </c>
      <c r="J160" s="31"/>
      <c r="K160" s="31"/>
      <c r="L160" s="31"/>
      <c r="M160" s="31"/>
      <c r="N160" s="31"/>
      <c r="O160" s="31"/>
      <c r="P160" s="31"/>
      <c r="Q160" s="31"/>
      <c r="R160" s="31"/>
      <c r="S160" s="31"/>
      <c r="T160" s="31"/>
      <c r="U160" s="31"/>
      <c r="V160" s="31"/>
      <c r="W160" s="31"/>
      <c r="X160" s="31"/>
      <c r="Y160" s="31"/>
      <c r="Z160" s="31"/>
    </row>
    <row r="161" spans="1:26" ht="12.75" customHeight="1" x14ac:dyDescent="0.3">
      <c r="A161" s="51">
        <f t="shared" ca="1" si="8"/>
        <v>138</v>
      </c>
      <c r="B161" s="52">
        <f t="shared" ca="1" si="1"/>
        <v>49491</v>
      </c>
      <c r="C161" s="58">
        <f t="shared" ca="1" si="2"/>
        <v>844.64</v>
      </c>
      <c r="D161" s="58">
        <f t="shared" ca="1" si="10"/>
        <v>160.08000000000001</v>
      </c>
      <c r="E161" s="56"/>
      <c r="F161" s="58">
        <f t="shared" ca="1" si="4"/>
        <v>0</v>
      </c>
      <c r="G161" s="58">
        <f t="shared" ca="1" si="5"/>
        <v>684.56</v>
      </c>
      <c r="H161" s="58">
        <f t="shared" ca="1" si="6"/>
        <v>31775.759999999969</v>
      </c>
      <c r="I161" s="58">
        <f t="shared" ca="1" si="7"/>
        <v>31775.759999999969</v>
      </c>
      <c r="J161" s="31"/>
      <c r="K161" s="31"/>
      <c r="L161" s="31"/>
      <c r="M161" s="31"/>
      <c r="N161" s="31"/>
      <c r="O161" s="31"/>
      <c r="P161" s="31"/>
      <c r="Q161" s="31"/>
      <c r="R161" s="31"/>
      <c r="S161" s="31"/>
      <c r="T161" s="31"/>
      <c r="U161" s="31"/>
      <c r="V161" s="31"/>
      <c r="W161" s="31"/>
      <c r="X161" s="31"/>
      <c r="Y161" s="31"/>
      <c r="Z161" s="31"/>
    </row>
    <row r="162" spans="1:26" ht="12.75" customHeight="1" x14ac:dyDescent="0.3">
      <c r="A162" s="51">
        <f t="shared" ca="1" si="8"/>
        <v>139</v>
      </c>
      <c r="B162" s="52">
        <f t="shared" ca="1" si="1"/>
        <v>49522</v>
      </c>
      <c r="C162" s="58">
        <f t="shared" ca="1" si="2"/>
        <v>844.64</v>
      </c>
      <c r="D162" s="58">
        <f t="shared" ca="1" si="10"/>
        <v>161.93</v>
      </c>
      <c r="E162" s="56"/>
      <c r="F162" s="58">
        <f t="shared" ca="1" si="4"/>
        <v>0</v>
      </c>
      <c r="G162" s="58">
        <f t="shared" ca="1" si="5"/>
        <v>682.71</v>
      </c>
      <c r="H162" s="58">
        <f t="shared" ca="1" si="6"/>
        <v>31093.04999999997</v>
      </c>
      <c r="I162" s="58">
        <f t="shared" ca="1" si="7"/>
        <v>31093.04999999997</v>
      </c>
      <c r="J162" s="31"/>
      <c r="K162" s="31"/>
      <c r="L162" s="31"/>
      <c r="M162" s="31"/>
      <c r="N162" s="31"/>
      <c r="O162" s="31"/>
      <c r="P162" s="31"/>
      <c r="Q162" s="31"/>
      <c r="R162" s="31"/>
      <c r="S162" s="31"/>
      <c r="T162" s="31"/>
      <c r="U162" s="31"/>
      <c r="V162" s="31"/>
      <c r="W162" s="31"/>
      <c r="X162" s="31"/>
      <c r="Y162" s="31"/>
      <c r="Z162" s="31"/>
    </row>
    <row r="163" spans="1:26" ht="12.75" customHeight="1" x14ac:dyDescent="0.3">
      <c r="A163" s="51">
        <f t="shared" ca="1" si="8"/>
        <v>140</v>
      </c>
      <c r="B163" s="52">
        <f t="shared" ca="1" si="1"/>
        <v>49553</v>
      </c>
      <c r="C163" s="58">
        <f t="shared" ca="1" si="2"/>
        <v>844.64</v>
      </c>
      <c r="D163" s="58">
        <f t="shared" ca="1" si="10"/>
        <v>158.44999999999999</v>
      </c>
      <c r="E163" s="56"/>
      <c r="F163" s="58">
        <f t="shared" ca="1" si="4"/>
        <v>0</v>
      </c>
      <c r="G163" s="58">
        <f t="shared" ca="1" si="5"/>
        <v>686.19</v>
      </c>
      <c r="H163" s="58">
        <f t="shared" ca="1" si="6"/>
        <v>30406.859999999971</v>
      </c>
      <c r="I163" s="58">
        <f t="shared" ca="1" si="7"/>
        <v>30406.859999999971</v>
      </c>
      <c r="J163" s="31"/>
      <c r="K163" s="31"/>
      <c r="L163" s="31"/>
      <c r="M163" s="31"/>
      <c r="N163" s="31"/>
      <c r="O163" s="31"/>
      <c r="P163" s="31"/>
      <c r="Q163" s="31"/>
      <c r="R163" s="31"/>
      <c r="S163" s="31"/>
      <c r="T163" s="31"/>
      <c r="U163" s="31"/>
      <c r="V163" s="31"/>
      <c r="W163" s="31"/>
      <c r="X163" s="31"/>
      <c r="Y163" s="31"/>
      <c r="Z163" s="31"/>
    </row>
    <row r="164" spans="1:26" ht="12.75" customHeight="1" x14ac:dyDescent="0.3">
      <c r="A164" s="51">
        <f t="shared" ca="1" si="8"/>
        <v>141</v>
      </c>
      <c r="B164" s="52">
        <f t="shared" ca="1" si="1"/>
        <v>49583</v>
      </c>
      <c r="C164" s="58">
        <f t="shared" ca="1" si="2"/>
        <v>844.64</v>
      </c>
      <c r="D164" s="58">
        <f t="shared" ca="1" si="10"/>
        <v>149.94999999999999</v>
      </c>
      <c r="E164" s="56"/>
      <c r="F164" s="58">
        <f t="shared" ca="1" si="4"/>
        <v>0</v>
      </c>
      <c r="G164" s="58">
        <f t="shared" ca="1" si="5"/>
        <v>694.69</v>
      </c>
      <c r="H164" s="58">
        <f t="shared" ca="1" si="6"/>
        <v>29712.169999999973</v>
      </c>
      <c r="I164" s="58">
        <f t="shared" ca="1" si="7"/>
        <v>29712.169999999973</v>
      </c>
      <c r="J164" s="31"/>
      <c r="K164" s="31"/>
      <c r="L164" s="31"/>
      <c r="M164" s="31"/>
      <c r="N164" s="31"/>
      <c r="O164" s="31"/>
      <c r="P164" s="31"/>
      <c r="Q164" s="31"/>
      <c r="R164" s="31"/>
      <c r="S164" s="31"/>
      <c r="T164" s="31"/>
      <c r="U164" s="31"/>
      <c r="V164" s="31"/>
      <c r="W164" s="31"/>
      <c r="X164" s="31"/>
      <c r="Y164" s="31"/>
      <c r="Z164" s="31"/>
    </row>
    <row r="165" spans="1:26" ht="12.75" customHeight="1" x14ac:dyDescent="0.3">
      <c r="A165" s="51">
        <f t="shared" ca="1" si="8"/>
        <v>142</v>
      </c>
      <c r="B165" s="52">
        <f t="shared" ca="1" si="1"/>
        <v>49614</v>
      </c>
      <c r="C165" s="58">
        <f t="shared" ca="1" si="2"/>
        <v>844.64</v>
      </c>
      <c r="D165" s="58">
        <f t="shared" ca="1" si="10"/>
        <v>151.41</v>
      </c>
      <c r="E165" s="56"/>
      <c r="F165" s="58">
        <f t="shared" ca="1" si="4"/>
        <v>0</v>
      </c>
      <c r="G165" s="58">
        <f t="shared" ca="1" si="5"/>
        <v>693.23</v>
      </c>
      <c r="H165" s="58">
        <f t="shared" ca="1" si="6"/>
        <v>29018.939999999973</v>
      </c>
      <c r="I165" s="58">
        <f t="shared" ca="1" si="7"/>
        <v>29018.939999999973</v>
      </c>
      <c r="J165" s="31"/>
      <c r="K165" s="31"/>
      <c r="L165" s="31"/>
      <c r="M165" s="31"/>
      <c r="N165" s="31"/>
      <c r="O165" s="31"/>
      <c r="P165" s="31"/>
      <c r="Q165" s="31"/>
      <c r="R165" s="31"/>
      <c r="S165" s="31"/>
      <c r="T165" s="31"/>
      <c r="U165" s="31"/>
      <c r="V165" s="31"/>
      <c r="W165" s="31"/>
      <c r="X165" s="31"/>
      <c r="Y165" s="31"/>
      <c r="Z165" s="31"/>
    </row>
    <row r="166" spans="1:26" ht="12.75" customHeight="1" x14ac:dyDescent="0.3">
      <c r="A166" s="51">
        <f t="shared" ca="1" si="8"/>
        <v>143</v>
      </c>
      <c r="B166" s="52">
        <f t="shared" ca="1" si="1"/>
        <v>49644</v>
      </c>
      <c r="C166" s="58">
        <f t="shared" ca="1" si="2"/>
        <v>844.64</v>
      </c>
      <c r="D166" s="58">
        <f t="shared" ca="1" si="10"/>
        <v>143.11000000000001</v>
      </c>
      <c r="E166" s="56"/>
      <c r="F166" s="58">
        <f t="shared" ca="1" si="4"/>
        <v>0</v>
      </c>
      <c r="G166" s="58">
        <f t="shared" ca="1" si="5"/>
        <v>701.53</v>
      </c>
      <c r="H166" s="58">
        <f t="shared" ca="1" si="6"/>
        <v>28317.409999999974</v>
      </c>
      <c r="I166" s="58">
        <f t="shared" ca="1" si="7"/>
        <v>28317.409999999974</v>
      </c>
      <c r="J166" s="31"/>
      <c r="K166" s="31"/>
      <c r="L166" s="31"/>
      <c r="M166" s="31"/>
      <c r="N166" s="31"/>
      <c r="O166" s="31"/>
      <c r="P166" s="31"/>
      <c r="Q166" s="31"/>
      <c r="R166" s="31"/>
      <c r="S166" s="31"/>
      <c r="T166" s="31"/>
      <c r="U166" s="31"/>
      <c r="V166" s="31"/>
      <c r="W166" s="31"/>
      <c r="X166" s="31"/>
      <c r="Y166" s="31"/>
      <c r="Z166" s="31"/>
    </row>
    <row r="167" spans="1:26" ht="12.75" customHeight="1" x14ac:dyDescent="0.3">
      <c r="A167" s="51">
        <f t="shared" ca="1" si="8"/>
        <v>144</v>
      </c>
      <c r="B167" s="52">
        <f t="shared" ca="1" si="1"/>
        <v>49675</v>
      </c>
      <c r="C167" s="58">
        <f t="shared" ca="1" si="2"/>
        <v>844.64</v>
      </c>
      <c r="D167" s="58">
        <f t="shared" ca="1" si="10"/>
        <v>144.30000000000001</v>
      </c>
      <c r="E167" s="56"/>
      <c r="F167" s="58">
        <f t="shared" ca="1" si="4"/>
        <v>0</v>
      </c>
      <c r="G167" s="58">
        <f t="shared" ca="1" si="5"/>
        <v>700.33999999999992</v>
      </c>
      <c r="H167" s="58">
        <f t="shared" ca="1" si="6"/>
        <v>27617.069999999974</v>
      </c>
      <c r="I167" s="58">
        <f t="shared" ca="1" si="7"/>
        <v>27617.069999999974</v>
      </c>
      <c r="J167" s="31"/>
      <c r="K167" s="31"/>
      <c r="L167" s="31"/>
      <c r="M167" s="31"/>
      <c r="N167" s="31"/>
      <c r="O167" s="31"/>
      <c r="P167" s="31"/>
      <c r="Q167" s="31"/>
      <c r="R167" s="31"/>
      <c r="S167" s="31"/>
      <c r="T167" s="31"/>
      <c r="U167" s="31"/>
      <c r="V167" s="31"/>
      <c r="W167" s="31"/>
      <c r="X167" s="31"/>
      <c r="Y167" s="31"/>
      <c r="Z167" s="31"/>
    </row>
    <row r="168" spans="1:26" ht="12.75" customHeight="1" x14ac:dyDescent="0.3">
      <c r="A168" s="51">
        <f t="shared" ca="1" si="8"/>
        <v>145</v>
      </c>
      <c r="B168" s="52">
        <f t="shared" ca="1" si="1"/>
        <v>49706</v>
      </c>
      <c r="C168" s="58">
        <f t="shared" ca="1" si="2"/>
        <v>844.64</v>
      </c>
      <c r="D168" s="58">
        <f t="shared" ca="1" si="10"/>
        <v>140.72999999999999</v>
      </c>
      <c r="E168" s="56"/>
      <c r="F168" s="58">
        <f t="shared" ca="1" si="4"/>
        <v>0</v>
      </c>
      <c r="G168" s="58">
        <f t="shared" ca="1" si="5"/>
        <v>703.91</v>
      </c>
      <c r="H168" s="58">
        <f t="shared" ca="1" si="6"/>
        <v>26913.159999999974</v>
      </c>
      <c r="I168" s="58">
        <f t="shared" ca="1" si="7"/>
        <v>26913.159999999974</v>
      </c>
      <c r="J168" s="31"/>
      <c r="K168" s="31"/>
      <c r="L168" s="31"/>
      <c r="M168" s="31"/>
      <c r="N168" s="31"/>
      <c r="O168" s="31"/>
      <c r="P168" s="31"/>
      <c r="Q168" s="31"/>
      <c r="R168" s="31"/>
      <c r="S168" s="31"/>
      <c r="T168" s="31"/>
      <c r="U168" s="31"/>
      <c r="V168" s="31"/>
      <c r="W168" s="31"/>
      <c r="X168" s="31"/>
      <c r="Y168" s="31"/>
      <c r="Z168" s="31"/>
    </row>
    <row r="169" spans="1:26" ht="12.75" customHeight="1" x14ac:dyDescent="0.3">
      <c r="A169" s="51">
        <f t="shared" ca="1" si="8"/>
        <v>146</v>
      </c>
      <c r="B169" s="52">
        <f t="shared" ca="1" si="1"/>
        <v>49735</v>
      </c>
      <c r="C169" s="58">
        <f t="shared" ca="1" si="2"/>
        <v>844.64</v>
      </c>
      <c r="D169" s="58">
        <f t="shared" ca="1" si="10"/>
        <v>128.30000000000001</v>
      </c>
      <c r="E169" s="56"/>
      <c r="F169" s="58">
        <f t="shared" ca="1" si="4"/>
        <v>0</v>
      </c>
      <c r="G169" s="58">
        <f t="shared" ca="1" si="5"/>
        <v>716.33999999999992</v>
      </c>
      <c r="H169" s="58">
        <f t="shared" ca="1" si="6"/>
        <v>26196.819999999974</v>
      </c>
      <c r="I169" s="58">
        <f t="shared" ca="1" si="7"/>
        <v>26196.819999999974</v>
      </c>
      <c r="J169" s="31"/>
      <c r="K169" s="31"/>
      <c r="L169" s="31"/>
      <c r="M169" s="31"/>
      <c r="N169" s="31"/>
      <c r="O169" s="31"/>
      <c r="P169" s="31"/>
      <c r="Q169" s="31"/>
      <c r="R169" s="31"/>
      <c r="S169" s="31"/>
      <c r="T169" s="31"/>
      <c r="U169" s="31"/>
      <c r="V169" s="31"/>
      <c r="W169" s="31"/>
      <c r="X169" s="31"/>
      <c r="Y169" s="31"/>
      <c r="Z169" s="31"/>
    </row>
    <row r="170" spans="1:26" ht="12.75" customHeight="1" x14ac:dyDescent="0.3">
      <c r="A170" s="51">
        <f t="shared" ca="1" si="8"/>
        <v>147</v>
      </c>
      <c r="B170" s="52">
        <f t="shared" ca="1" si="1"/>
        <v>49766</v>
      </c>
      <c r="C170" s="58">
        <f t="shared" ca="1" si="2"/>
        <v>844.64</v>
      </c>
      <c r="D170" s="58">
        <f t="shared" ca="1" si="10"/>
        <v>133.5</v>
      </c>
      <c r="E170" s="56"/>
      <c r="F170" s="58">
        <f t="shared" ca="1" si="4"/>
        <v>0</v>
      </c>
      <c r="G170" s="58">
        <f t="shared" ca="1" si="5"/>
        <v>711.14</v>
      </c>
      <c r="H170" s="58">
        <f t="shared" ca="1" si="6"/>
        <v>25485.679999999975</v>
      </c>
      <c r="I170" s="58">
        <f t="shared" ca="1" si="7"/>
        <v>25485.679999999975</v>
      </c>
      <c r="J170" s="31"/>
      <c r="K170" s="31"/>
      <c r="L170" s="31"/>
      <c r="M170" s="31"/>
      <c r="N170" s="31"/>
      <c r="O170" s="31"/>
      <c r="P170" s="31"/>
      <c r="Q170" s="31"/>
      <c r="R170" s="31"/>
      <c r="S170" s="31"/>
      <c r="T170" s="31"/>
      <c r="U170" s="31"/>
      <c r="V170" s="31"/>
      <c r="W170" s="31"/>
      <c r="X170" s="31"/>
      <c r="Y170" s="31"/>
      <c r="Z170" s="31"/>
    </row>
    <row r="171" spans="1:26" ht="12.75" customHeight="1" x14ac:dyDescent="0.3">
      <c r="A171" s="51">
        <f t="shared" ca="1" si="8"/>
        <v>148</v>
      </c>
      <c r="B171" s="52">
        <f t="shared" ca="1" si="1"/>
        <v>49796</v>
      </c>
      <c r="C171" s="58">
        <f t="shared" ca="1" si="2"/>
        <v>844.64</v>
      </c>
      <c r="D171" s="58">
        <f t="shared" ca="1" si="10"/>
        <v>125.68</v>
      </c>
      <c r="E171" s="56"/>
      <c r="F171" s="58">
        <f t="shared" ca="1" si="4"/>
        <v>0</v>
      </c>
      <c r="G171" s="58">
        <f t="shared" ca="1" si="5"/>
        <v>718.96</v>
      </c>
      <c r="H171" s="58">
        <f t="shared" ca="1" si="6"/>
        <v>24766.719999999976</v>
      </c>
      <c r="I171" s="58">
        <f t="shared" ca="1" si="7"/>
        <v>24766.719999999976</v>
      </c>
      <c r="J171" s="31"/>
      <c r="K171" s="31"/>
      <c r="L171" s="31"/>
      <c r="M171" s="31"/>
      <c r="N171" s="31"/>
      <c r="O171" s="31"/>
      <c r="P171" s="31"/>
      <c r="Q171" s="31"/>
      <c r="R171" s="31"/>
      <c r="S171" s="31"/>
      <c r="T171" s="31"/>
      <c r="U171" s="31"/>
      <c r="V171" s="31"/>
      <c r="W171" s="31"/>
      <c r="X171" s="31"/>
      <c r="Y171" s="31"/>
      <c r="Z171" s="31"/>
    </row>
    <row r="172" spans="1:26" ht="12.75" customHeight="1" x14ac:dyDescent="0.3">
      <c r="A172" s="51">
        <f t="shared" ca="1" si="8"/>
        <v>149</v>
      </c>
      <c r="B172" s="52">
        <f t="shared" ca="1" si="1"/>
        <v>49827</v>
      </c>
      <c r="C172" s="58">
        <f t="shared" ca="1" si="2"/>
        <v>844.64</v>
      </c>
      <c r="D172" s="58">
        <f t="shared" ca="1" si="10"/>
        <v>126.21</v>
      </c>
      <c r="E172" s="56"/>
      <c r="F172" s="58">
        <f t="shared" ca="1" si="4"/>
        <v>0</v>
      </c>
      <c r="G172" s="58">
        <f t="shared" ca="1" si="5"/>
        <v>718.43</v>
      </c>
      <c r="H172" s="58">
        <f t="shared" ca="1" si="6"/>
        <v>24048.289999999975</v>
      </c>
      <c r="I172" s="58">
        <f t="shared" ca="1" si="7"/>
        <v>24048.289999999975</v>
      </c>
      <c r="J172" s="31"/>
      <c r="K172" s="31"/>
      <c r="L172" s="31"/>
      <c r="M172" s="31"/>
      <c r="N172" s="31"/>
      <c r="O172" s="31"/>
      <c r="P172" s="31"/>
      <c r="Q172" s="31"/>
      <c r="R172" s="31"/>
      <c r="S172" s="31"/>
      <c r="T172" s="31"/>
      <c r="U172" s="31"/>
      <c r="V172" s="31"/>
      <c r="W172" s="31"/>
      <c r="X172" s="31"/>
      <c r="Y172" s="31"/>
      <c r="Z172" s="31"/>
    </row>
    <row r="173" spans="1:26" ht="12.75" customHeight="1" x14ac:dyDescent="0.3">
      <c r="A173" s="51">
        <f t="shared" ca="1" si="8"/>
        <v>150</v>
      </c>
      <c r="B173" s="52">
        <f t="shared" ca="1" si="1"/>
        <v>49857</v>
      </c>
      <c r="C173" s="58">
        <f t="shared" ca="1" si="2"/>
        <v>844.64</v>
      </c>
      <c r="D173" s="58">
        <f t="shared" ca="1" si="10"/>
        <v>118.59</v>
      </c>
      <c r="E173" s="56"/>
      <c r="F173" s="58">
        <f t="shared" ca="1" si="4"/>
        <v>0</v>
      </c>
      <c r="G173" s="58">
        <f t="shared" ca="1" si="5"/>
        <v>726.05</v>
      </c>
      <c r="H173" s="58">
        <f t="shared" ca="1" si="6"/>
        <v>23322.239999999976</v>
      </c>
      <c r="I173" s="58">
        <f t="shared" ca="1" si="7"/>
        <v>23322.239999999976</v>
      </c>
      <c r="J173" s="31"/>
      <c r="K173" s="31"/>
      <c r="L173" s="31"/>
      <c r="M173" s="31"/>
      <c r="N173" s="31"/>
      <c r="O173" s="31"/>
      <c r="P173" s="31"/>
      <c r="Q173" s="31"/>
      <c r="R173" s="31"/>
      <c r="S173" s="31"/>
      <c r="T173" s="31"/>
      <c r="U173" s="31"/>
      <c r="V173" s="31"/>
      <c r="W173" s="31"/>
      <c r="X173" s="31"/>
      <c r="Y173" s="31"/>
      <c r="Z173" s="31"/>
    </row>
    <row r="174" spans="1:26" ht="12.75" customHeight="1" x14ac:dyDescent="0.3">
      <c r="A174" s="51">
        <f t="shared" ca="1" si="8"/>
        <v>151</v>
      </c>
      <c r="B174" s="52">
        <f t="shared" ca="1" si="1"/>
        <v>49888</v>
      </c>
      <c r="C174" s="58">
        <f t="shared" ca="1" si="2"/>
        <v>844.64</v>
      </c>
      <c r="D174" s="58">
        <f t="shared" ca="1" si="10"/>
        <v>118.85</v>
      </c>
      <c r="E174" s="56"/>
      <c r="F174" s="58">
        <f t="shared" ca="1" si="4"/>
        <v>0</v>
      </c>
      <c r="G174" s="58">
        <f t="shared" ca="1" si="5"/>
        <v>725.79</v>
      </c>
      <c r="H174" s="58">
        <f t="shared" ca="1" si="6"/>
        <v>22596.449999999975</v>
      </c>
      <c r="I174" s="58">
        <f t="shared" ca="1" si="7"/>
        <v>22596.449999999975</v>
      </c>
      <c r="J174" s="31"/>
      <c r="K174" s="31"/>
      <c r="L174" s="31"/>
      <c r="M174" s="31"/>
      <c r="N174" s="31"/>
      <c r="O174" s="31"/>
      <c r="P174" s="31"/>
      <c r="Q174" s="31"/>
      <c r="R174" s="31"/>
      <c r="S174" s="31"/>
      <c r="T174" s="31"/>
      <c r="U174" s="31"/>
      <c r="V174" s="31"/>
      <c r="W174" s="31"/>
      <c r="X174" s="31"/>
      <c r="Y174" s="31"/>
      <c r="Z174" s="31"/>
    </row>
    <row r="175" spans="1:26" ht="12.75" customHeight="1" x14ac:dyDescent="0.3">
      <c r="A175" s="51">
        <f t="shared" ca="1" si="8"/>
        <v>152</v>
      </c>
      <c r="B175" s="52">
        <f t="shared" ca="1" si="1"/>
        <v>49919</v>
      </c>
      <c r="C175" s="58">
        <f t="shared" ca="1" si="2"/>
        <v>844.64</v>
      </c>
      <c r="D175" s="58">
        <f t="shared" ca="1" si="10"/>
        <v>115.15</v>
      </c>
      <c r="E175" s="56"/>
      <c r="F175" s="58">
        <f t="shared" ca="1" si="4"/>
        <v>0</v>
      </c>
      <c r="G175" s="58">
        <f t="shared" ca="1" si="5"/>
        <v>729.49</v>
      </c>
      <c r="H175" s="58">
        <f t="shared" ca="1" si="6"/>
        <v>21866.959999999974</v>
      </c>
      <c r="I175" s="58">
        <f t="shared" ca="1" si="7"/>
        <v>21866.959999999974</v>
      </c>
      <c r="J175" s="31"/>
      <c r="K175" s="31"/>
      <c r="L175" s="31"/>
      <c r="M175" s="31"/>
      <c r="N175" s="31"/>
      <c r="O175" s="31"/>
      <c r="P175" s="31"/>
      <c r="Q175" s="31"/>
      <c r="R175" s="31"/>
      <c r="S175" s="31"/>
      <c r="T175" s="31"/>
      <c r="U175" s="31"/>
      <c r="V175" s="31"/>
      <c r="W175" s="31"/>
      <c r="X175" s="31"/>
      <c r="Y175" s="31"/>
      <c r="Z175" s="31"/>
    </row>
    <row r="176" spans="1:26" ht="12.75" customHeight="1" x14ac:dyDescent="0.3">
      <c r="A176" s="51">
        <f t="shared" ca="1" si="8"/>
        <v>153</v>
      </c>
      <c r="B176" s="52">
        <f t="shared" ca="1" si="1"/>
        <v>49949</v>
      </c>
      <c r="C176" s="58">
        <f t="shared" ca="1" si="2"/>
        <v>844.64</v>
      </c>
      <c r="D176" s="58">
        <f t="shared" ca="1" si="10"/>
        <v>107.84</v>
      </c>
      <c r="E176" s="56"/>
      <c r="F176" s="58">
        <f t="shared" ca="1" si="4"/>
        <v>0</v>
      </c>
      <c r="G176" s="58">
        <f t="shared" ca="1" si="5"/>
        <v>736.8</v>
      </c>
      <c r="H176" s="58">
        <f t="shared" ca="1" si="6"/>
        <v>21130.159999999974</v>
      </c>
      <c r="I176" s="58">
        <f t="shared" ca="1" si="7"/>
        <v>21130.159999999974</v>
      </c>
      <c r="J176" s="31"/>
      <c r="K176" s="31"/>
      <c r="L176" s="31"/>
      <c r="M176" s="31"/>
      <c r="N176" s="31"/>
      <c r="O176" s="31"/>
      <c r="P176" s="31"/>
      <c r="Q176" s="31"/>
      <c r="R176" s="31"/>
      <c r="S176" s="31"/>
      <c r="T176" s="31"/>
      <c r="U176" s="31"/>
      <c r="V176" s="31"/>
      <c r="W176" s="31"/>
      <c r="X176" s="31"/>
      <c r="Y176" s="31"/>
      <c r="Z176" s="31"/>
    </row>
    <row r="177" spans="1:26" ht="12.75" customHeight="1" x14ac:dyDescent="0.3">
      <c r="A177" s="51">
        <f t="shared" ca="1" si="8"/>
        <v>154</v>
      </c>
      <c r="B177" s="52">
        <f t="shared" ca="1" si="1"/>
        <v>49980</v>
      </c>
      <c r="C177" s="58">
        <f t="shared" ca="1" si="2"/>
        <v>844.64</v>
      </c>
      <c r="D177" s="58">
        <f t="shared" ca="1" si="10"/>
        <v>107.68</v>
      </c>
      <c r="E177" s="56"/>
      <c r="F177" s="58">
        <f t="shared" ca="1" si="4"/>
        <v>0</v>
      </c>
      <c r="G177" s="58">
        <f t="shared" ca="1" si="5"/>
        <v>736.96</v>
      </c>
      <c r="H177" s="58">
        <f t="shared" ca="1" si="6"/>
        <v>20393.199999999975</v>
      </c>
      <c r="I177" s="58">
        <f t="shared" ca="1" si="7"/>
        <v>20393.199999999975</v>
      </c>
      <c r="J177" s="31"/>
      <c r="K177" s="31"/>
      <c r="L177" s="31"/>
      <c r="M177" s="31"/>
      <c r="N177" s="31"/>
      <c r="O177" s="31"/>
      <c r="P177" s="31"/>
      <c r="Q177" s="31"/>
      <c r="R177" s="31"/>
      <c r="S177" s="31"/>
      <c r="T177" s="31"/>
      <c r="U177" s="31"/>
      <c r="V177" s="31"/>
      <c r="W177" s="31"/>
      <c r="X177" s="31"/>
      <c r="Y177" s="31"/>
      <c r="Z177" s="31"/>
    </row>
    <row r="178" spans="1:26" ht="12.75" customHeight="1" x14ac:dyDescent="0.3">
      <c r="A178" s="51">
        <f t="shared" ca="1" si="8"/>
        <v>155</v>
      </c>
      <c r="B178" s="52">
        <f t="shared" ca="1" si="1"/>
        <v>50010</v>
      </c>
      <c r="C178" s="58">
        <f t="shared" ca="1" si="2"/>
        <v>844.64</v>
      </c>
      <c r="D178" s="58">
        <f t="shared" ca="1" si="10"/>
        <v>100.57</v>
      </c>
      <c r="E178" s="56"/>
      <c r="F178" s="58">
        <f t="shared" ca="1" si="4"/>
        <v>0</v>
      </c>
      <c r="G178" s="58">
        <f t="shared" ca="1" si="5"/>
        <v>744.06999999999994</v>
      </c>
      <c r="H178" s="58">
        <f t="shared" ca="1" si="6"/>
        <v>19649.129999999976</v>
      </c>
      <c r="I178" s="58">
        <f t="shared" ca="1" si="7"/>
        <v>19649.129999999976</v>
      </c>
      <c r="J178" s="31"/>
      <c r="K178" s="31"/>
      <c r="L178" s="31"/>
      <c r="M178" s="31"/>
      <c r="N178" s="31"/>
      <c r="O178" s="31"/>
      <c r="P178" s="31"/>
      <c r="Q178" s="31"/>
      <c r="R178" s="31"/>
      <c r="S178" s="31"/>
      <c r="T178" s="31"/>
      <c r="U178" s="31"/>
      <c r="V178" s="31"/>
      <c r="W178" s="31"/>
      <c r="X178" s="31"/>
      <c r="Y178" s="31"/>
      <c r="Z178" s="31"/>
    </row>
    <row r="179" spans="1:26" ht="12.75" customHeight="1" x14ac:dyDescent="0.3">
      <c r="A179" s="51">
        <f t="shared" ca="1" si="8"/>
        <v>156</v>
      </c>
      <c r="B179" s="52">
        <f t="shared" ca="1" si="1"/>
        <v>50041</v>
      </c>
      <c r="C179" s="58">
        <f t="shared" ca="1" si="2"/>
        <v>844.64</v>
      </c>
      <c r="D179" s="58">
        <f t="shared" ca="1" si="10"/>
        <v>100.13</v>
      </c>
      <c r="E179" s="56"/>
      <c r="F179" s="58">
        <f t="shared" ca="1" si="4"/>
        <v>0</v>
      </c>
      <c r="G179" s="58">
        <f t="shared" ca="1" si="5"/>
        <v>744.51</v>
      </c>
      <c r="H179" s="58">
        <f t="shared" ca="1" si="6"/>
        <v>18904.619999999977</v>
      </c>
      <c r="I179" s="58">
        <f t="shared" ca="1" si="7"/>
        <v>18904.619999999977</v>
      </c>
      <c r="J179" s="31"/>
      <c r="K179" s="31"/>
      <c r="L179" s="31"/>
      <c r="M179" s="31"/>
      <c r="N179" s="31"/>
      <c r="O179" s="31"/>
      <c r="P179" s="31"/>
      <c r="Q179" s="31"/>
      <c r="R179" s="31"/>
      <c r="S179" s="31"/>
      <c r="T179" s="31"/>
      <c r="U179" s="31"/>
      <c r="V179" s="31"/>
      <c r="W179" s="31"/>
      <c r="X179" s="31"/>
      <c r="Y179" s="31"/>
      <c r="Z179" s="31"/>
    </row>
    <row r="180" spans="1:26" ht="12.75" customHeight="1" x14ac:dyDescent="0.3">
      <c r="A180" s="51">
        <f t="shared" ca="1" si="8"/>
        <v>157</v>
      </c>
      <c r="B180" s="52">
        <f t="shared" ca="1" si="1"/>
        <v>50072</v>
      </c>
      <c r="C180" s="58">
        <f t="shared" ca="1" si="2"/>
        <v>844.64</v>
      </c>
      <c r="D180" s="58">
        <f t="shared" ca="1" si="10"/>
        <v>96.34</v>
      </c>
      <c r="E180" s="56"/>
      <c r="F180" s="58">
        <f t="shared" ca="1" si="4"/>
        <v>0</v>
      </c>
      <c r="G180" s="58">
        <f t="shared" ca="1" si="5"/>
        <v>748.3</v>
      </c>
      <c r="H180" s="58">
        <f t="shared" ca="1" si="6"/>
        <v>18156.319999999978</v>
      </c>
      <c r="I180" s="58">
        <f t="shared" ca="1" si="7"/>
        <v>18156.319999999978</v>
      </c>
      <c r="J180" s="31"/>
      <c r="K180" s="31"/>
      <c r="L180" s="31"/>
      <c r="M180" s="31"/>
      <c r="N180" s="31"/>
      <c r="O180" s="31"/>
      <c r="P180" s="31"/>
      <c r="Q180" s="31"/>
      <c r="R180" s="31"/>
      <c r="S180" s="31"/>
      <c r="T180" s="31"/>
      <c r="U180" s="31"/>
      <c r="V180" s="31"/>
      <c r="W180" s="31"/>
      <c r="X180" s="31"/>
      <c r="Y180" s="31"/>
      <c r="Z180" s="31"/>
    </row>
    <row r="181" spans="1:26" ht="12.75" customHeight="1" x14ac:dyDescent="0.3">
      <c r="A181" s="51">
        <f t="shared" ca="1" si="8"/>
        <v>158</v>
      </c>
      <c r="B181" s="52">
        <f t="shared" ca="1" si="1"/>
        <v>50100</v>
      </c>
      <c r="C181" s="58">
        <f t="shared" ca="1" si="2"/>
        <v>844.64</v>
      </c>
      <c r="D181" s="58">
        <f t="shared" ca="1" si="10"/>
        <v>83.57</v>
      </c>
      <c r="E181" s="56"/>
      <c r="F181" s="58">
        <f t="shared" ca="1" si="4"/>
        <v>0</v>
      </c>
      <c r="G181" s="58">
        <f t="shared" ca="1" si="5"/>
        <v>761.06999999999994</v>
      </c>
      <c r="H181" s="58">
        <f t="shared" ca="1" si="6"/>
        <v>17395.249999999978</v>
      </c>
      <c r="I181" s="58">
        <f t="shared" ca="1" si="7"/>
        <v>17395.249999999978</v>
      </c>
      <c r="J181" s="31"/>
      <c r="K181" s="31"/>
      <c r="L181" s="31"/>
      <c r="M181" s="31"/>
      <c r="N181" s="31"/>
      <c r="O181" s="31"/>
      <c r="P181" s="31"/>
      <c r="Q181" s="31"/>
      <c r="R181" s="31"/>
      <c r="S181" s="31"/>
      <c r="T181" s="31"/>
      <c r="U181" s="31"/>
      <c r="V181" s="31"/>
      <c r="W181" s="31"/>
      <c r="X181" s="31"/>
      <c r="Y181" s="31"/>
      <c r="Z181" s="31"/>
    </row>
    <row r="182" spans="1:26" ht="12.75" customHeight="1" x14ac:dyDescent="0.3">
      <c r="A182" s="51">
        <f t="shared" ca="1" si="8"/>
        <v>159</v>
      </c>
      <c r="B182" s="52">
        <f t="shared" ca="1" si="1"/>
        <v>50131</v>
      </c>
      <c r="C182" s="58">
        <f t="shared" ca="1" si="2"/>
        <v>844.64</v>
      </c>
      <c r="D182" s="58">
        <f t="shared" ca="1" si="10"/>
        <v>88.64</v>
      </c>
      <c r="E182" s="56"/>
      <c r="F182" s="58">
        <f t="shared" ca="1" si="4"/>
        <v>0</v>
      </c>
      <c r="G182" s="58">
        <f t="shared" ca="1" si="5"/>
        <v>756</v>
      </c>
      <c r="H182" s="58">
        <f t="shared" ca="1" si="6"/>
        <v>16639.249999999978</v>
      </c>
      <c r="I182" s="58">
        <f t="shared" ca="1" si="7"/>
        <v>16639.249999999978</v>
      </c>
      <c r="J182" s="31"/>
      <c r="K182" s="31"/>
      <c r="L182" s="31"/>
      <c r="M182" s="31"/>
      <c r="N182" s="31"/>
      <c r="O182" s="31"/>
      <c r="P182" s="31"/>
      <c r="Q182" s="31"/>
      <c r="R182" s="31"/>
      <c r="S182" s="31"/>
      <c r="T182" s="31"/>
      <c r="U182" s="31"/>
      <c r="V182" s="31"/>
      <c r="W182" s="31"/>
      <c r="X182" s="31"/>
      <c r="Y182" s="31"/>
      <c r="Z182" s="31"/>
    </row>
    <row r="183" spans="1:26" ht="12.75" customHeight="1" x14ac:dyDescent="0.3">
      <c r="A183" s="51">
        <f t="shared" ca="1" si="8"/>
        <v>160</v>
      </c>
      <c r="B183" s="52">
        <f t="shared" ca="1" si="1"/>
        <v>50161</v>
      </c>
      <c r="C183" s="58">
        <f t="shared" ca="1" si="2"/>
        <v>844.64</v>
      </c>
      <c r="D183" s="58">
        <f t="shared" ca="1" si="10"/>
        <v>82.06</v>
      </c>
      <c r="E183" s="56"/>
      <c r="F183" s="58">
        <f t="shared" ca="1" si="4"/>
        <v>0</v>
      </c>
      <c r="G183" s="58">
        <f t="shared" ca="1" si="5"/>
        <v>762.57999999999993</v>
      </c>
      <c r="H183" s="58">
        <f t="shared" ca="1" si="6"/>
        <v>15876.669999999978</v>
      </c>
      <c r="I183" s="58">
        <f t="shared" ca="1" si="7"/>
        <v>15876.669999999978</v>
      </c>
      <c r="J183" s="31"/>
      <c r="K183" s="31"/>
      <c r="L183" s="31"/>
      <c r="M183" s="31"/>
      <c r="N183" s="31"/>
      <c r="O183" s="31"/>
      <c r="P183" s="31"/>
      <c r="Q183" s="31"/>
      <c r="R183" s="31"/>
      <c r="S183" s="31"/>
      <c r="T183" s="31"/>
      <c r="U183" s="31"/>
      <c r="V183" s="31"/>
      <c r="W183" s="31"/>
      <c r="X183" s="31"/>
      <c r="Y183" s="31"/>
      <c r="Z183" s="31"/>
    </row>
    <row r="184" spans="1:26" ht="12.75" customHeight="1" x14ac:dyDescent="0.3">
      <c r="A184" s="51">
        <f t="shared" ca="1" si="8"/>
        <v>161</v>
      </c>
      <c r="B184" s="52">
        <f t="shared" ca="1" si="1"/>
        <v>50192</v>
      </c>
      <c r="C184" s="58">
        <f t="shared" ca="1" si="2"/>
        <v>844.64</v>
      </c>
      <c r="D184" s="58">
        <f t="shared" ca="1" si="10"/>
        <v>80.91</v>
      </c>
      <c r="E184" s="56"/>
      <c r="F184" s="58">
        <f t="shared" ca="1" si="4"/>
        <v>0</v>
      </c>
      <c r="G184" s="58">
        <f t="shared" ca="1" si="5"/>
        <v>763.73</v>
      </c>
      <c r="H184" s="58">
        <f t="shared" ca="1" si="6"/>
        <v>15112.939999999979</v>
      </c>
      <c r="I184" s="58">
        <f t="shared" ca="1" si="7"/>
        <v>15112.939999999979</v>
      </c>
      <c r="J184" s="31"/>
      <c r="K184" s="31"/>
      <c r="L184" s="31"/>
      <c r="M184" s="31"/>
      <c r="N184" s="31"/>
      <c r="O184" s="31"/>
      <c r="P184" s="31"/>
      <c r="Q184" s="31"/>
      <c r="R184" s="31"/>
      <c r="S184" s="31"/>
      <c r="T184" s="31"/>
      <c r="U184" s="31"/>
      <c r="V184" s="31"/>
      <c r="W184" s="31"/>
      <c r="X184" s="31"/>
      <c r="Y184" s="31"/>
      <c r="Z184" s="31"/>
    </row>
    <row r="185" spans="1:26" ht="12.75" customHeight="1" x14ac:dyDescent="0.3">
      <c r="A185" s="51">
        <f t="shared" ca="1" si="8"/>
        <v>162</v>
      </c>
      <c r="B185" s="52">
        <f t="shared" ca="1" si="1"/>
        <v>50222</v>
      </c>
      <c r="C185" s="58">
        <f t="shared" ca="1" si="2"/>
        <v>844.64</v>
      </c>
      <c r="D185" s="58">
        <f t="shared" ca="1" si="10"/>
        <v>74.53</v>
      </c>
      <c r="E185" s="56"/>
      <c r="F185" s="58">
        <f t="shared" ca="1" si="4"/>
        <v>0</v>
      </c>
      <c r="G185" s="58">
        <f t="shared" ca="1" si="5"/>
        <v>770.11</v>
      </c>
      <c r="H185" s="58">
        <f t="shared" ca="1" si="6"/>
        <v>14342.829999999978</v>
      </c>
      <c r="I185" s="58">
        <f t="shared" ca="1" si="7"/>
        <v>14342.829999999978</v>
      </c>
      <c r="J185" s="31"/>
      <c r="K185" s="31"/>
      <c r="L185" s="31"/>
      <c r="M185" s="31"/>
      <c r="N185" s="31"/>
      <c r="O185" s="31"/>
      <c r="P185" s="31"/>
      <c r="Q185" s="31"/>
      <c r="R185" s="31"/>
      <c r="S185" s="31"/>
      <c r="T185" s="31"/>
      <c r="U185" s="31"/>
      <c r="V185" s="31"/>
      <c r="W185" s="31"/>
      <c r="X185" s="31"/>
      <c r="Y185" s="31"/>
      <c r="Z185" s="31"/>
    </row>
    <row r="186" spans="1:26" ht="12.75" customHeight="1" x14ac:dyDescent="0.3">
      <c r="A186" s="51">
        <f t="shared" ca="1" si="8"/>
        <v>163</v>
      </c>
      <c r="B186" s="52">
        <f t="shared" ca="1" si="1"/>
        <v>50253</v>
      </c>
      <c r="C186" s="58">
        <f t="shared" ca="1" si="2"/>
        <v>844.64</v>
      </c>
      <c r="D186" s="58">
        <f t="shared" ca="1" si="10"/>
        <v>73.09</v>
      </c>
      <c r="E186" s="56"/>
      <c r="F186" s="58">
        <f t="shared" ca="1" si="4"/>
        <v>0</v>
      </c>
      <c r="G186" s="58">
        <f t="shared" ca="1" si="5"/>
        <v>771.55</v>
      </c>
      <c r="H186" s="58">
        <f t="shared" ca="1" si="6"/>
        <v>13571.279999999979</v>
      </c>
      <c r="I186" s="58">
        <f t="shared" ca="1" si="7"/>
        <v>13571.279999999979</v>
      </c>
      <c r="J186" s="31"/>
      <c r="K186" s="31"/>
      <c r="L186" s="31"/>
      <c r="M186" s="31"/>
      <c r="N186" s="31"/>
      <c r="O186" s="31"/>
      <c r="P186" s="31"/>
      <c r="Q186" s="31"/>
      <c r="R186" s="31"/>
      <c r="S186" s="31"/>
      <c r="T186" s="31"/>
      <c r="U186" s="31"/>
      <c r="V186" s="31"/>
      <c r="W186" s="31"/>
      <c r="X186" s="31"/>
      <c r="Y186" s="31"/>
      <c r="Z186" s="31"/>
    </row>
    <row r="187" spans="1:26" ht="12.75" customHeight="1" x14ac:dyDescent="0.3">
      <c r="A187" s="51">
        <f t="shared" ca="1" si="8"/>
        <v>164</v>
      </c>
      <c r="B187" s="52">
        <f t="shared" ca="1" si="1"/>
        <v>50284</v>
      </c>
      <c r="C187" s="58">
        <f t="shared" ca="1" si="2"/>
        <v>844.64</v>
      </c>
      <c r="D187" s="58">
        <f t="shared" ca="1" si="10"/>
        <v>69.16</v>
      </c>
      <c r="E187" s="56"/>
      <c r="F187" s="58">
        <f t="shared" ca="1" si="4"/>
        <v>0</v>
      </c>
      <c r="G187" s="58">
        <f t="shared" ca="1" si="5"/>
        <v>775.48</v>
      </c>
      <c r="H187" s="58">
        <f t="shared" ca="1" si="6"/>
        <v>12795.799999999979</v>
      </c>
      <c r="I187" s="58">
        <f t="shared" ca="1" si="7"/>
        <v>12795.799999999979</v>
      </c>
      <c r="J187" s="31"/>
      <c r="K187" s="31"/>
      <c r="L187" s="31"/>
      <c r="M187" s="31"/>
      <c r="N187" s="31"/>
      <c r="O187" s="31"/>
      <c r="P187" s="31"/>
      <c r="Q187" s="31"/>
      <c r="R187" s="31"/>
      <c r="S187" s="31"/>
      <c r="T187" s="31"/>
      <c r="U187" s="31"/>
      <c r="V187" s="31"/>
      <c r="W187" s="31"/>
      <c r="X187" s="31"/>
      <c r="Y187" s="31"/>
      <c r="Z187" s="31"/>
    </row>
    <row r="188" spans="1:26" ht="12.75" customHeight="1" x14ac:dyDescent="0.3">
      <c r="A188" s="51">
        <f t="shared" ca="1" si="8"/>
        <v>165</v>
      </c>
      <c r="B188" s="52">
        <f t="shared" ca="1" si="1"/>
        <v>50314</v>
      </c>
      <c r="C188" s="58">
        <f t="shared" ca="1" si="2"/>
        <v>844.64</v>
      </c>
      <c r="D188" s="58">
        <f t="shared" ca="1" si="10"/>
        <v>63.1</v>
      </c>
      <c r="E188" s="56"/>
      <c r="F188" s="58">
        <f t="shared" ca="1" si="4"/>
        <v>0</v>
      </c>
      <c r="G188" s="58">
        <f t="shared" ca="1" si="5"/>
        <v>781.54</v>
      </c>
      <c r="H188" s="58">
        <f t="shared" ca="1" si="6"/>
        <v>12014.25999999998</v>
      </c>
      <c r="I188" s="58">
        <f t="shared" ca="1" si="7"/>
        <v>12014.25999999998</v>
      </c>
      <c r="J188" s="31"/>
      <c r="K188" s="31"/>
      <c r="L188" s="31"/>
      <c r="M188" s="31"/>
      <c r="N188" s="31"/>
      <c r="O188" s="31"/>
      <c r="P188" s="31"/>
      <c r="Q188" s="31"/>
      <c r="R188" s="31"/>
      <c r="S188" s="31"/>
      <c r="T188" s="31"/>
      <c r="U188" s="31"/>
      <c r="V188" s="31"/>
      <c r="W188" s="31"/>
      <c r="X188" s="31"/>
      <c r="Y188" s="31"/>
      <c r="Z188" s="31"/>
    </row>
    <row r="189" spans="1:26" ht="12.75" customHeight="1" x14ac:dyDescent="0.3">
      <c r="A189" s="51">
        <f t="shared" ca="1" si="8"/>
        <v>166</v>
      </c>
      <c r="B189" s="52">
        <f t="shared" ca="1" si="1"/>
        <v>50345</v>
      </c>
      <c r="C189" s="58">
        <f t="shared" ca="1" si="2"/>
        <v>844.64</v>
      </c>
      <c r="D189" s="58">
        <f t="shared" ca="1" si="10"/>
        <v>61.22</v>
      </c>
      <c r="E189" s="56"/>
      <c r="F189" s="58">
        <f t="shared" ca="1" si="4"/>
        <v>0</v>
      </c>
      <c r="G189" s="58">
        <f t="shared" ca="1" si="5"/>
        <v>783.42</v>
      </c>
      <c r="H189" s="58">
        <f t="shared" ca="1" si="6"/>
        <v>11230.83999999998</v>
      </c>
      <c r="I189" s="58">
        <f t="shared" ca="1" si="7"/>
        <v>11230.83999999998</v>
      </c>
      <c r="J189" s="31"/>
      <c r="K189" s="31"/>
      <c r="L189" s="31"/>
      <c r="M189" s="31"/>
      <c r="N189" s="31"/>
      <c r="O189" s="31"/>
      <c r="P189" s="31"/>
      <c r="Q189" s="31"/>
      <c r="R189" s="31"/>
      <c r="S189" s="31"/>
      <c r="T189" s="31"/>
      <c r="U189" s="31"/>
      <c r="V189" s="31"/>
      <c r="W189" s="31"/>
      <c r="X189" s="31"/>
      <c r="Y189" s="31"/>
      <c r="Z189" s="31"/>
    </row>
    <row r="190" spans="1:26" ht="12.75" customHeight="1" x14ac:dyDescent="0.3">
      <c r="A190" s="51">
        <f t="shared" ca="1" si="8"/>
        <v>167</v>
      </c>
      <c r="B190" s="52">
        <f t="shared" ca="1" si="1"/>
        <v>50375</v>
      </c>
      <c r="C190" s="58">
        <f t="shared" ca="1" si="2"/>
        <v>844.64</v>
      </c>
      <c r="D190" s="58">
        <f t="shared" ca="1" si="10"/>
        <v>55.38</v>
      </c>
      <c r="E190" s="56"/>
      <c r="F190" s="58">
        <f t="shared" ca="1" si="4"/>
        <v>0</v>
      </c>
      <c r="G190" s="58">
        <f t="shared" ca="1" si="5"/>
        <v>789.26</v>
      </c>
      <c r="H190" s="58">
        <f t="shared" ca="1" si="6"/>
        <v>10441.57999999998</v>
      </c>
      <c r="I190" s="58">
        <f t="shared" ca="1" si="7"/>
        <v>10441.57999999998</v>
      </c>
      <c r="J190" s="31"/>
      <c r="K190" s="31"/>
      <c r="L190" s="31"/>
      <c r="M190" s="31"/>
      <c r="N190" s="31"/>
      <c r="O190" s="31"/>
      <c r="P190" s="31"/>
      <c r="Q190" s="31"/>
      <c r="R190" s="31"/>
      <c r="S190" s="31"/>
      <c r="T190" s="31"/>
      <c r="U190" s="31"/>
      <c r="V190" s="31"/>
      <c r="W190" s="31"/>
      <c r="X190" s="31"/>
      <c r="Y190" s="31"/>
      <c r="Z190" s="31"/>
    </row>
    <row r="191" spans="1:26" ht="12.75" customHeight="1" x14ac:dyDescent="0.3">
      <c r="A191" s="51">
        <f t="shared" ca="1" si="8"/>
        <v>168</v>
      </c>
      <c r="B191" s="52">
        <f t="shared" ca="1" si="1"/>
        <v>50406</v>
      </c>
      <c r="C191" s="58">
        <f t="shared" ca="1" si="2"/>
        <v>844.64</v>
      </c>
      <c r="D191" s="58">
        <f t="shared" ca="1" si="10"/>
        <v>53.21</v>
      </c>
      <c r="E191" s="56"/>
      <c r="F191" s="58">
        <f t="shared" ca="1" si="4"/>
        <v>0</v>
      </c>
      <c r="G191" s="58">
        <f t="shared" ca="1" si="5"/>
        <v>791.43</v>
      </c>
      <c r="H191" s="58">
        <f t="shared" ca="1" si="6"/>
        <v>9650.1499999999796</v>
      </c>
      <c r="I191" s="58">
        <f t="shared" ca="1" si="7"/>
        <v>9650.1499999999796</v>
      </c>
      <c r="J191" s="31"/>
      <c r="K191" s="31"/>
      <c r="L191" s="31"/>
      <c r="M191" s="31"/>
      <c r="N191" s="31"/>
      <c r="O191" s="31"/>
      <c r="P191" s="31"/>
      <c r="Q191" s="31"/>
      <c r="R191" s="31"/>
      <c r="S191" s="31"/>
      <c r="T191" s="31"/>
      <c r="U191" s="31"/>
      <c r="V191" s="31"/>
      <c r="W191" s="31"/>
      <c r="X191" s="31"/>
      <c r="Y191" s="31"/>
      <c r="Z191" s="31"/>
    </row>
    <row r="192" spans="1:26" ht="12.75" customHeight="1" x14ac:dyDescent="0.3">
      <c r="A192" s="51">
        <f t="shared" ca="1" si="8"/>
        <v>169</v>
      </c>
      <c r="B192" s="52">
        <f t="shared" ca="1" si="1"/>
        <v>50437</v>
      </c>
      <c r="C192" s="58">
        <f t="shared" ca="1" si="2"/>
        <v>844.64</v>
      </c>
      <c r="D192" s="58">
        <f t="shared" ca="1" si="10"/>
        <v>49.18</v>
      </c>
      <c r="E192" s="56"/>
      <c r="F192" s="58">
        <f t="shared" ca="1" si="4"/>
        <v>0</v>
      </c>
      <c r="G192" s="58">
        <f t="shared" ca="1" si="5"/>
        <v>795.46</v>
      </c>
      <c r="H192" s="58">
        <f t="shared" ca="1" si="6"/>
        <v>8854.6899999999805</v>
      </c>
      <c r="I192" s="58">
        <f t="shared" ca="1" si="7"/>
        <v>8854.6899999999805</v>
      </c>
      <c r="J192" s="31"/>
      <c r="K192" s="31"/>
      <c r="L192" s="31"/>
      <c r="M192" s="31"/>
      <c r="N192" s="31"/>
      <c r="O192" s="31"/>
      <c r="P192" s="31"/>
      <c r="Q192" s="31"/>
      <c r="R192" s="31"/>
      <c r="S192" s="31"/>
      <c r="T192" s="31"/>
      <c r="U192" s="31"/>
      <c r="V192" s="31"/>
      <c r="W192" s="31"/>
      <c r="X192" s="31"/>
      <c r="Y192" s="31"/>
      <c r="Z192" s="31"/>
    </row>
    <row r="193" spans="1:26" ht="12.75" customHeight="1" x14ac:dyDescent="0.3">
      <c r="A193" s="51">
        <f t="shared" ca="1" si="8"/>
        <v>170</v>
      </c>
      <c r="B193" s="52">
        <f t="shared" ca="1" si="1"/>
        <v>50465</v>
      </c>
      <c r="C193" s="58">
        <f t="shared" ca="1" si="2"/>
        <v>844.64</v>
      </c>
      <c r="D193" s="58">
        <f t="shared" ca="1" si="10"/>
        <v>40.76</v>
      </c>
      <c r="E193" s="56"/>
      <c r="F193" s="58">
        <f t="shared" ca="1" si="4"/>
        <v>0</v>
      </c>
      <c r="G193" s="58">
        <f t="shared" ca="1" si="5"/>
        <v>803.88</v>
      </c>
      <c r="H193" s="58">
        <f t="shared" ca="1" si="6"/>
        <v>8050.8099999999804</v>
      </c>
      <c r="I193" s="58">
        <f t="shared" ca="1" si="7"/>
        <v>8050.8099999999804</v>
      </c>
      <c r="J193" s="31"/>
      <c r="K193" s="31"/>
      <c r="L193" s="31"/>
      <c r="M193" s="31"/>
      <c r="N193" s="31"/>
      <c r="O193" s="31"/>
      <c r="P193" s="31"/>
      <c r="Q193" s="31"/>
      <c r="R193" s="31"/>
      <c r="S193" s="31"/>
      <c r="T193" s="31"/>
      <c r="U193" s="31"/>
      <c r="V193" s="31"/>
      <c r="W193" s="31"/>
      <c r="X193" s="31"/>
      <c r="Y193" s="31"/>
      <c r="Z193" s="31"/>
    </row>
    <row r="194" spans="1:26" ht="12.75" customHeight="1" x14ac:dyDescent="0.3">
      <c r="A194" s="51">
        <f t="shared" ca="1" si="8"/>
        <v>171</v>
      </c>
      <c r="B194" s="52">
        <f t="shared" ca="1" si="1"/>
        <v>50496</v>
      </c>
      <c r="C194" s="58">
        <f t="shared" ca="1" si="2"/>
        <v>844.64</v>
      </c>
      <c r="D194" s="58">
        <f t="shared" ca="1" si="10"/>
        <v>41.03</v>
      </c>
      <c r="E194" s="56"/>
      <c r="F194" s="58">
        <f t="shared" ca="1" si="4"/>
        <v>0</v>
      </c>
      <c r="G194" s="58">
        <f t="shared" ca="1" si="5"/>
        <v>803.61</v>
      </c>
      <c r="H194" s="58">
        <f t="shared" ca="1" si="6"/>
        <v>7247.1999999999807</v>
      </c>
      <c r="I194" s="58">
        <f t="shared" ca="1" si="7"/>
        <v>7247.1999999999807</v>
      </c>
      <c r="J194" s="31"/>
      <c r="K194" s="31"/>
      <c r="L194" s="31"/>
      <c r="M194" s="31"/>
      <c r="N194" s="31"/>
      <c r="O194" s="31"/>
      <c r="P194" s="31"/>
      <c r="Q194" s="31"/>
      <c r="R194" s="31"/>
      <c r="S194" s="31"/>
      <c r="T194" s="31"/>
      <c r="U194" s="31"/>
      <c r="V194" s="31"/>
      <c r="W194" s="31"/>
      <c r="X194" s="31"/>
      <c r="Y194" s="31"/>
      <c r="Z194" s="31"/>
    </row>
    <row r="195" spans="1:26" ht="12.75" customHeight="1" x14ac:dyDescent="0.3">
      <c r="A195" s="51">
        <f t="shared" ca="1" si="8"/>
        <v>172</v>
      </c>
      <c r="B195" s="52">
        <f t="shared" ca="1" si="1"/>
        <v>50526</v>
      </c>
      <c r="C195" s="58">
        <f t="shared" ca="1" si="2"/>
        <v>844.64</v>
      </c>
      <c r="D195" s="58">
        <f t="shared" ca="1" si="10"/>
        <v>35.74</v>
      </c>
      <c r="E195" s="56"/>
      <c r="F195" s="58">
        <f t="shared" ca="1" si="4"/>
        <v>0</v>
      </c>
      <c r="G195" s="58">
        <f t="shared" ca="1" si="5"/>
        <v>808.9</v>
      </c>
      <c r="H195" s="58">
        <f t="shared" ca="1" si="6"/>
        <v>6438.2999999999811</v>
      </c>
      <c r="I195" s="58">
        <f t="shared" ca="1" si="7"/>
        <v>6438.2999999999811</v>
      </c>
      <c r="J195" s="31"/>
      <c r="K195" s="31"/>
      <c r="L195" s="31"/>
      <c r="M195" s="31"/>
      <c r="N195" s="31"/>
      <c r="O195" s="31"/>
      <c r="P195" s="31"/>
      <c r="Q195" s="31"/>
      <c r="R195" s="31"/>
      <c r="S195" s="31"/>
      <c r="T195" s="31"/>
      <c r="U195" s="31"/>
      <c r="V195" s="31"/>
      <c r="W195" s="31"/>
      <c r="X195" s="31"/>
      <c r="Y195" s="31"/>
      <c r="Z195" s="31"/>
    </row>
    <row r="196" spans="1:26" ht="12.75" customHeight="1" x14ac:dyDescent="0.3">
      <c r="A196" s="51">
        <f t="shared" ca="1" si="8"/>
        <v>173</v>
      </c>
      <c r="B196" s="52">
        <f t="shared" ca="1" si="1"/>
        <v>50557</v>
      </c>
      <c r="C196" s="58">
        <f t="shared" ca="1" si="2"/>
        <v>844.64</v>
      </c>
      <c r="D196" s="58">
        <f t="shared" ca="1" si="10"/>
        <v>32.81</v>
      </c>
      <c r="E196" s="56"/>
      <c r="F196" s="58">
        <f t="shared" ca="1" si="4"/>
        <v>0</v>
      </c>
      <c r="G196" s="58">
        <f t="shared" ca="1" si="5"/>
        <v>811.82999999999993</v>
      </c>
      <c r="H196" s="58">
        <f t="shared" ca="1" si="6"/>
        <v>5626.4699999999812</v>
      </c>
      <c r="I196" s="58">
        <f t="shared" ca="1" si="7"/>
        <v>5626.4699999999812</v>
      </c>
      <c r="J196" s="31"/>
      <c r="K196" s="31"/>
      <c r="L196" s="31"/>
      <c r="M196" s="31"/>
      <c r="N196" s="31"/>
      <c r="O196" s="31"/>
      <c r="P196" s="31"/>
      <c r="Q196" s="31"/>
      <c r="R196" s="31"/>
      <c r="S196" s="31"/>
      <c r="T196" s="31"/>
      <c r="U196" s="31"/>
      <c r="V196" s="31"/>
      <c r="W196" s="31"/>
      <c r="X196" s="31"/>
      <c r="Y196" s="31"/>
      <c r="Z196" s="31"/>
    </row>
    <row r="197" spans="1:26" ht="12.75" customHeight="1" x14ac:dyDescent="0.3">
      <c r="A197" s="51">
        <f t="shared" ca="1" si="8"/>
        <v>174</v>
      </c>
      <c r="B197" s="52">
        <f t="shared" ca="1" si="1"/>
        <v>50587</v>
      </c>
      <c r="C197" s="58">
        <f t="shared" ca="1" si="2"/>
        <v>844.64</v>
      </c>
      <c r="D197" s="58">
        <f t="shared" ca="1" si="10"/>
        <v>27.75</v>
      </c>
      <c r="E197" s="56"/>
      <c r="F197" s="58">
        <f t="shared" ca="1" si="4"/>
        <v>0</v>
      </c>
      <c r="G197" s="58">
        <f t="shared" ca="1" si="5"/>
        <v>816.89</v>
      </c>
      <c r="H197" s="58">
        <f t="shared" ca="1" si="6"/>
        <v>4809.5799999999808</v>
      </c>
      <c r="I197" s="58">
        <f t="shared" ca="1" si="7"/>
        <v>4809.5799999999808</v>
      </c>
      <c r="J197" s="31"/>
      <c r="K197" s="31"/>
      <c r="L197" s="31"/>
      <c r="M197" s="31"/>
      <c r="N197" s="31"/>
      <c r="O197" s="31"/>
      <c r="P197" s="31"/>
      <c r="Q197" s="31"/>
      <c r="R197" s="31"/>
      <c r="S197" s="31"/>
      <c r="T197" s="31"/>
      <c r="U197" s="31"/>
      <c r="V197" s="31"/>
      <c r="W197" s="31"/>
      <c r="X197" s="31"/>
      <c r="Y197" s="31"/>
      <c r="Z197" s="31"/>
    </row>
    <row r="198" spans="1:26" ht="12.75" customHeight="1" x14ac:dyDescent="0.3">
      <c r="A198" s="51">
        <f t="shared" ca="1" si="8"/>
        <v>175</v>
      </c>
      <c r="B198" s="52">
        <f t="shared" ca="1" si="1"/>
        <v>50618</v>
      </c>
      <c r="C198" s="58">
        <f t="shared" ca="1" si="2"/>
        <v>844.64</v>
      </c>
      <c r="D198" s="58">
        <f t="shared" ca="1" si="10"/>
        <v>24.51</v>
      </c>
      <c r="E198" s="56"/>
      <c r="F198" s="58">
        <f t="shared" ca="1" si="4"/>
        <v>0</v>
      </c>
      <c r="G198" s="58">
        <f t="shared" ca="1" si="5"/>
        <v>820.13</v>
      </c>
      <c r="H198" s="58">
        <f t="shared" ca="1" si="6"/>
        <v>3989.4499999999807</v>
      </c>
      <c r="I198" s="58">
        <f t="shared" ca="1" si="7"/>
        <v>3989.4499999999807</v>
      </c>
      <c r="J198" s="31"/>
      <c r="K198" s="31"/>
      <c r="L198" s="31"/>
      <c r="M198" s="31"/>
      <c r="N198" s="31"/>
      <c r="O198" s="31"/>
      <c r="P198" s="31"/>
      <c r="Q198" s="31"/>
      <c r="R198" s="31"/>
      <c r="S198" s="31"/>
      <c r="T198" s="31"/>
      <c r="U198" s="31"/>
      <c r="V198" s="31"/>
      <c r="W198" s="31"/>
      <c r="X198" s="31"/>
      <c r="Y198" s="31"/>
      <c r="Z198" s="31"/>
    </row>
    <row r="199" spans="1:26" ht="12.75" customHeight="1" x14ac:dyDescent="0.3">
      <c r="A199" s="51">
        <f t="shared" ca="1" si="8"/>
        <v>176</v>
      </c>
      <c r="B199" s="52">
        <f t="shared" ca="1" si="1"/>
        <v>50649</v>
      </c>
      <c r="C199" s="58">
        <f t="shared" ca="1" si="2"/>
        <v>844.64</v>
      </c>
      <c r="D199" s="58">
        <f t="shared" ca="1" si="10"/>
        <v>20.329999999999998</v>
      </c>
      <c r="E199" s="56"/>
      <c r="F199" s="58">
        <f t="shared" ca="1" si="4"/>
        <v>0</v>
      </c>
      <c r="G199" s="58">
        <f t="shared" ca="1" si="5"/>
        <v>824.31</v>
      </c>
      <c r="H199" s="58">
        <f t="shared" ca="1" si="6"/>
        <v>3165.1399999999808</v>
      </c>
      <c r="I199" s="58">
        <f t="shared" ca="1" si="7"/>
        <v>3165.1399999999808</v>
      </c>
      <c r="J199" s="31"/>
      <c r="K199" s="31"/>
      <c r="L199" s="31"/>
      <c r="M199" s="31"/>
      <c r="N199" s="31"/>
      <c r="O199" s="31"/>
      <c r="P199" s="31"/>
      <c r="Q199" s="31"/>
      <c r="R199" s="31"/>
      <c r="S199" s="31"/>
      <c r="T199" s="31"/>
      <c r="U199" s="31"/>
      <c r="V199" s="31"/>
      <c r="W199" s="31"/>
      <c r="X199" s="31"/>
      <c r="Y199" s="31"/>
      <c r="Z199" s="31"/>
    </row>
    <row r="200" spans="1:26" ht="12.75" customHeight="1" x14ac:dyDescent="0.3">
      <c r="A200" s="51">
        <f t="shared" ca="1" si="8"/>
        <v>177</v>
      </c>
      <c r="B200" s="52">
        <f t="shared" ca="1" si="1"/>
        <v>50679</v>
      </c>
      <c r="C200" s="58">
        <f t="shared" ca="1" si="2"/>
        <v>844.64</v>
      </c>
      <c r="D200" s="58">
        <f t="shared" ca="1" si="10"/>
        <v>15.61</v>
      </c>
      <c r="E200" s="56"/>
      <c r="F200" s="58">
        <f t="shared" ca="1" si="4"/>
        <v>0</v>
      </c>
      <c r="G200" s="58">
        <f t="shared" ca="1" si="5"/>
        <v>829.03</v>
      </c>
      <c r="H200" s="58">
        <f t="shared" ca="1" si="6"/>
        <v>2336.1099999999806</v>
      </c>
      <c r="I200" s="58">
        <f t="shared" ca="1" si="7"/>
        <v>2336.1099999999806</v>
      </c>
      <c r="J200" s="31"/>
      <c r="K200" s="31"/>
      <c r="L200" s="31"/>
      <c r="M200" s="31"/>
      <c r="N200" s="31"/>
      <c r="O200" s="31"/>
      <c r="P200" s="31"/>
      <c r="Q200" s="31"/>
      <c r="R200" s="31"/>
      <c r="S200" s="31"/>
      <c r="T200" s="31"/>
      <c r="U200" s="31"/>
      <c r="V200" s="31"/>
      <c r="W200" s="31"/>
      <c r="X200" s="31"/>
      <c r="Y200" s="31"/>
      <c r="Z200" s="31"/>
    </row>
    <row r="201" spans="1:26" ht="12.75" customHeight="1" x14ac:dyDescent="0.3">
      <c r="A201" s="51">
        <f t="shared" ca="1" si="8"/>
        <v>178</v>
      </c>
      <c r="B201" s="52">
        <f t="shared" ca="1" si="1"/>
        <v>50710</v>
      </c>
      <c r="C201" s="58">
        <f t="shared" ca="1" si="2"/>
        <v>844.64</v>
      </c>
      <c r="D201" s="58">
        <f t="shared" ca="1" si="10"/>
        <v>11.9</v>
      </c>
      <c r="E201" s="56"/>
      <c r="F201" s="58">
        <f t="shared" ca="1" si="4"/>
        <v>0</v>
      </c>
      <c r="G201" s="58">
        <f t="shared" ca="1" si="5"/>
        <v>832.74</v>
      </c>
      <c r="H201" s="58">
        <f t="shared" ca="1" si="6"/>
        <v>1503.3699999999806</v>
      </c>
      <c r="I201" s="58">
        <f t="shared" ca="1" si="7"/>
        <v>1503.3699999999806</v>
      </c>
      <c r="J201" s="31"/>
      <c r="K201" s="31"/>
      <c r="L201" s="31"/>
      <c r="M201" s="31"/>
      <c r="N201" s="31"/>
      <c r="O201" s="31"/>
      <c r="P201" s="31"/>
      <c r="Q201" s="31"/>
      <c r="R201" s="31"/>
      <c r="S201" s="31"/>
      <c r="T201" s="31"/>
      <c r="U201" s="31"/>
      <c r="V201" s="31"/>
      <c r="W201" s="31"/>
      <c r="X201" s="31"/>
      <c r="Y201" s="31"/>
      <c r="Z201" s="31"/>
    </row>
    <row r="202" spans="1:26" ht="12.75" customHeight="1" x14ac:dyDescent="0.3">
      <c r="A202" s="51">
        <f t="shared" ca="1" si="8"/>
        <v>179</v>
      </c>
      <c r="B202" s="52">
        <f t="shared" ca="1" si="1"/>
        <v>50740</v>
      </c>
      <c r="C202" s="58">
        <f t="shared" ca="1" si="2"/>
        <v>844.64</v>
      </c>
      <c r="D202" s="58">
        <f t="shared" ca="1" si="10"/>
        <v>7.41</v>
      </c>
      <c r="E202" s="56"/>
      <c r="F202" s="58">
        <f t="shared" ca="1" si="4"/>
        <v>0</v>
      </c>
      <c r="G202" s="58">
        <f t="shared" ca="1" si="5"/>
        <v>837.23</v>
      </c>
      <c r="H202" s="58">
        <f t="shared" ca="1" si="6"/>
        <v>666.13999999998055</v>
      </c>
      <c r="I202" s="58">
        <f t="shared" ca="1" si="7"/>
        <v>666.13999999998055</v>
      </c>
      <c r="J202" s="31"/>
      <c r="K202" s="31"/>
      <c r="L202" s="31"/>
      <c r="M202" s="31"/>
      <c r="N202" s="31"/>
      <c r="O202" s="31"/>
      <c r="P202" s="31"/>
      <c r="Q202" s="31"/>
      <c r="R202" s="31"/>
      <c r="S202" s="31"/>
      <c r="T202" s="31"/>
      <c r="U202" s="31"/>
      <c r="V202" s="31"/>
      <c r="W202" s="31"/>
      <c r="X202" s="31"/>
      <c r="Y202" s="31"/>
      <c r="Z202" s="31"/>
    </row>
    <row r="203" spans="1:26" ht="12.75" customHeight="1" x14ac:dyDescent="0.3">
      <c r="A203" s="51">
        <f t="shared" ca="1" si="8"/>
        <v>180</v>
      </c>
      <c r="B203" s="52">
        <f t="shared" ca="1" si="1"/>
        <v>50771</v>
      </c>
      <c r="C203" s="58">
        <f t="shared" ca="1" si="2"/>
        <v>669.52999999998053</v>
      </c>
      <c r="D203" s="58">
        <f t="shared" ca="1" si="10"/>
        <v>3.39</v>
      </c>
      <c r="E203" s="56"/>
      <c r="F203" s="58">
        <f t="shared" ca="1" si="4"/>
        <v>0</v>
      </c>
      <c r="G203" s="58">
        <f t="shared" ca="1" si="5"/>
        <v>666.13999999998055</v>
      </c>
      <c r="H203" s="58">
        <f t="shared" ca="1" si="6"/>
        <v>0</v>
      </c>
      <c r="I203" s="58">
        <f t="shared" ca="1" si="7"/>
        <v>0</v>
      </c>
      <c r="J203" s="31"/>
      <c r="K203" s="31"/>
      <c r="L203" s="31"/>
      <c r="M203" s="31"/>
      <c r="N203" s="31"/>
      <c r="O203" s="31"/>
      <c r="P203" s="31"/>
      <c r="Q203" s="31"/>
      <c r="R203" s="31"/>
      <c r="S203" s="31"/>
      <c r="T203" s="31"/>
      <c r="U203" s="31"/>
      <c r="V203" s="31"/>
      <c r="W203" s="31"/>
      <c r="X203" s="31"/>
      <c r="Y203" s="31"/>
      <c r="Z203" s="31"/>
    </row>
    <row r="204" spans="1:26" ht="12.75" customHeight="1" x14ac:dyDescent="0.3">
      <c r="A204" s="51" t="str">
        <f t="shared" ca="1" si="8"/>
        <v/>
      </c>
      <c r="B204" s="52" t="str">
        <f t="shared" ca="1" si="1"/>
        <v/>
      </c>
      <c r="C204" s="58" t="str">
        <f t="shared" ca="1" si="2"/>
        <v/>
      </c>
      <c r="D204" s="58" t="str">
        <f t="shared" ca="1" si="10"/>
        <v/>
      </c>
      <c r="E204" s="56"/>
      <c r="F204" s="58" t="str">
        <f t="shared" ca="1" si="4"/>
        <v/>
      </c>
      <c r="G204" s="58" t="str">
        <f t="shared" ca="1" si="5"/>
        <v/>
      </c>
      <c r="H204" s="58" t="str">
        <f t="shared" ca="1" si="6"/>
        <v/>
      </c>
      <c r="I204" s="58" t="str">
        <f t="shared" ca="1" si="7"/>
        <v/>
      </c>
      <c r="J204" s="31"/>
      <c r="K204" s="31"/>
      <c r="L204" s="31"/>
      <c r="M204" s="31"/>
      <c r="N204" s="31"/>
      <c r="O204" s="31"/>
      <c r="P204" s="31"/>
      <c r="Q204" s="31"/>
      <c r="R204" s="31"/>
      <c r="S204" s="31"/>
      <c r="T204" s="31"/>
      <c r="U204" s="31"/>
      <c r="V204" s="31"/>
      <c r="W204" s="31"/>
      <c r="X204" s="31"/>
      <c r="Y204" s="31"/>
      <c r="Z204" s="31"/>
    </row>
    <row r="205" spans="1:26" ht="12.75" customHeight="1" x14ac:dyDescent="0.3">
      <c r="A205" s="51" t="str">
        <f t="shared" ca="1" si="8"/>
        <v/>
      </c>
      <c r="B205" s="52" t="str">
        <f t="shared" ca="1" si="1"/>
        <v/>
      </c>
      <c r="C205" s="58" t="str">
        <f t="shared" ca="1" si="2"/>
        <v/>
      </c>
      <c r="D205" s="58" t="str">
        <f t="shared" ca="1" si="10"/>
        <v/>
      </c>
      <c r="E205" s="56"/>
      <c r="F205" s="58" t="str">
        <f t="shared" ca="1" si="4"/>
        <v/>
      </c>
      <c r="G205" s="58" t="str">
        <f t="shared" ca="1" si="5"/>
        <v/>
      </c>
      <c r="H205" s="58" t="str">
        <f t="shared" ca="1" si="6"/>
        <v/>
      </c>
      <c r="I205" s="58" t="str">
        <f t="shared" ca="1" si="7"/>
        <v/>
      </c>
      <c r="J205" s="31"/>
      <c r="K205" s="31"/>
      <c r="L205" s="31"/>
      <c r="M205" s="31"/>
      <c r="N205" s="31"/>
      <c r="O205" s="31"/>
      <c r="P205" s="31"/>
      <c r="Q205" s="31"/>
      <c r="R205" s="31"/>
      <c r="S205" s="31"/>
      <c r="T205" s="31"/>
      <c r="U205" s="31"/>
      <c r="V205" s="31"/>
      <c r="W205" s="31"/>
      <c r="X205" s="31"/>
      <c r="Y205" s="31"/>
      <c r="Z205" s="31"/>
    </row>
    <row r="206" spans="1:26" ht="12.75" customHeight="1" x14ac:dyDescent="0.3">
      <c r="A206" s="51" t="str">
        <f t="shared" ca="1" si="8"/>
        <v/>
      </c>
      <c r="B206" s="52" t="str">
        <f t="shared" ca="1" si="1"/>
        <v/>
      </c>
      <c r="C206" s="58" t="str">
        <f t="shared" ca="1" si="2"/>
        <v/>
      </c>
      <c r="D206" s="58" t="str">
        <f t="shared" ca="1" si="10"/>
        <v/>
      </c>
      <c r="E206" s="56"/>
      <c r="F206" s="58" t="str">
        <f t="shared" ca="1" si="4"/>
        <v/>
      </c>
      <c r="G206" s="58" t="str">
        <f t="shared" ca="1" si="5"/>
        <v/>
      </c>
      <c r="H206" s="58" t="str">
        <f t="shared" ca="1" si="6"/>
        <v/>
      </c>
      <c r="I206" s="58" t="str">
        <f t="shared" ca="1" si="7"/>
        <v/>
      </c>
      <c r="J206" s="31"/>
      <c r="K206" s="31"/>
      <c r="L206" s="31"/>
      <c r="M206" s="31"/>
      <c r="N206" s="31"/>
      <c r="O206" s="31"/>
      <c r="P206" s="31"/>
      <c r="Q206" s="31"/>
      <c r="R206" s="31"/>
      <c r="S206" s="31"/>
      <c r="T206" s="31"/>
      <c r="U206" s="31"/>
      <c r="V206" s="31"/>
      <c r="W206" s="31"/>
      <c r="X206" s="31"/>
      <c r="Y206" s="31"/>
      <c r="Z206" s="31"/>
    </row>
    <row r="207" spans="1:26" ht="12.75" customHeight="1" x14ac:dyDescent="0.3">
      <c r="A207" s="51" t="str">
        <f t="shared" ca="1" si="8"/>
        <v/>
      </c>
      <c r="B207" s="52" t="str">
        <f t="shared" ca="1" si="1"/>
        <v/>
      </c>
      <c r="C207" s="58" t="str">
        <f t="shared" ca="1" si="2"/>
        <v/>
      </c>
      <c r="D207" s="58" t="str">
        <f t="shared" ca="1" si="10"/>
        <v/>
      </c>
      <c r="E207" s="56"/>
      <c r="F207" s="58" t="str">
        <f t="shared" ca="1" si="4"/>
        <v/>
      </c>
      <c r="G207" s="58" t="str">
        <f t="shared" ca="1" si="5"/>
        <v/>
      </c>
      <c r="H207" s="58" t="str">
        <f t="shared" ca="1" si="6"/>
        <v/>
      </c>
      <c r="I207" s="58" t="str">
        <f t="shared" ca="1" si="7"/>
        <v/>
      </c>
      <c r="J207" s="31"/>
      <c r="K207" s="31"/>
      <c r="L207" s="31"/>
      <c r="M207" s="31"/>
      <c r="N207" s="31"/>
      <c r="O207" s="31"/>
      <c r="P207" s="31"/>
      <c r="Q207" s="31"/>
      <c r="R207" s="31"/>
      <c r="S207" s="31"/>
      <c r="T207" s="31"/>
      <c r="U207" s="31"/>
      <c r="V207" s="31"/>
      <c r="W207" s="31"/>
      <c r="X207" s="31"/>
      <c r="Y207" s="31"/>
      <c r="Z207" s="31"/>
    </row>
    <row r="208" spans="1:26" ht="12.75" customHeight="1" x14ac:dyDescent="0.3">
      <c r="A208" s="51" t="str">
        <f t="shared" ca="1" si="8"/>
        <v/>
      </c>
      <c r="B208" s="52" t="str">
        <f t="shared" ca="1" si="1"/>
        <v/>
      </c>
      <c r="C208" s="58" t="str">
        <f t="shared" ca="1" si="2"/>
        <v/>
      </c>
      <c r="D208" s="58" t="str">
        <f t="shared" ca="1" si="10"/>
        <v/>
      </c>
      <c r="E208" s="56"/>
      <c r="F208" s="58" t="str">
        <f t="shared" ca="1" si="4"/>
        <v/>
      </c>
      <c r="G208" s="58" t="str">
        <f t="shared" ca="1" si="5"/>
        <v/>
      </c>
      <c r="H208" s="58" t="str">
        <f t="shared" ca="1" si="6"/>
        <v/>
      </c>
      <c r="I208" s="58" t="str">
        <f t="shared" ca="1" si="7"/>
        <v/>
      </c>
      <c r="J208" s="31"/>
      <c r="K208" s="31"/>
      <c r="L208" s="31"/>
      <c r="M208" s="31"/>
      <c r="N208" s="31"/>
      <c r="O208" s="31"/>
      <c r="P208" s="31"/>
      <c r="Q208" s="31"/>
      <c r="R208" s="31"/>
      <c r="S208" s="31"/>
      <c r="T208" s="31"/>
      <c r="U208" s="31"/>
      <c r="V208" s="31"/>
      <c r="W208" s="31"/>
      <c r="X208" s="31"/>
      <c r="Y208" s="31"/>
      <c r="Z208" s="31"/>
    </row>
    <row r="209" spans="1:26" ht="12.75" customHeight="1" x14ac:dyDescent="0.3">
      <c r="A209" s="51" t="str">
        <f t="shared" ca="1" si="8"/>
        <v/>
      </c>
      <c r="B209" s="52" t="str">
        <f t="shared" ca="1" si="1"/>
        <v/>
      </c>
      <c r="C209" s="58" t="str">
        <f t="shared" ca="1" si="2"/>
        <v/>
      </c>
      <c r="D209" s="58" t="str">
        <f t="shared" ca="1" si="10"/>
        <v/>
      </c>
      <c r="E209" s="56"/>
      <c r="F209" s="58" t="str">
        <f t="shared" ca="1" si="4"/>
        <v/>
      </c>
      <c r="G209" s="58" t="str">
        <f t="shared" ca="1" si="5"/>
        <v/>
      </c>
      <c r="H209" s="58" t="str">
        <f t="shared" ca="1" si="6"/>
        <v/>
      </c>
      <c r="I209" s="58" t="str">
        <f t="shared" ca="1" si="7"/>
        <v/>
      </c>
      <c r="J209" s="31"/>
      <c r="K209" s="31"/>
      <c r="L209" s="31"/>
      <c r="M209" s="31"/>
      <c r="N209" s="31"/>
      <c r="O209" s="31"/>
      <c r="P209" s="31"/>
      <c r="Q209" s="31"/>
      <c r="R209" s="31"/>
      <c r="S209" s="31"/>
      <c r="T209" s="31"/>
      <c r="U209" s="31"/>
      <c r="V209" s="31"/>
      <c r="W209" s="31"/>
      <c r="X209" s="31"/>
      <c r="Y209" s="31"/>
      <c r="Z209" s="31"/>
    </row>
    <row r="210" spans="1:26" ht="12.75" customHeight="1" x14ac:dyDescent="0.3">
      <c r="A210" s="51" t="str">
        <f t="shared" ca="1" si="8"/>
        <v/>
      </c>
      <c r="B210" s="52" t="str">
        <f t="shared" ca="1" si="1"/>
        <v/>
      </c>
      <c r="C210" s="58" t="str">
        <f t="shared" ca="1" si="2"/>
        <v/>
      </c>
      <c r="D210" s="58" t="str">
        <f t="shared" ca="1" si="10"/>
        <v/>
      </c>
      <c r="E210" s="56"/>
      <c r="F210" s="58" t="str">
        <f t="shared" ca="1" si="4"/>
        <v/>
      </c>
      <c r="G210" s="58" t="str">
        <f t="shared" ca="1" si="5"/>
        <v/>
      </c>
      <c r="H210" s="58" t="str">
        <f t="shared" ca="1" si="6"/>
        <v/>
      </c>
      <c r="I210" s="58" t="str">
        <f t="shared" ca="1" si="7"/>
        <v/>
      </c>
      <c r="J210" s="31"/>
      <c r="K210" s="31"/>
      <c r="L210" s="31"/>
      <c r="M210" s="31"/>
      <c r="N210" s="31"/>
      <c r="O210" s="31"/>
      <c r="P210" s="31"/>
      <c r="Q210" s="31"/>
      <c r="R210" s="31"/>
      <c r="S210" s="31"/>
      <c r="T210" s="31"/>
      <c r="U210" s="31"/>
      <c r="V210" s="31"/>
      <c r="W210" s="31"/>
      <c r="X210" s="31"/>
      <c r="Y210" s="31"/>
      <c r="Z210" s="31"/>
    </row>
    <row r="211" spans="1:26" ht="12.75" customHeight="1" x14ac:dyDescent="0.3">
      <c r="A211" s="51" t="str">
        <f t="shared" ca="1" si="8"/>
        <v/>
      </c>
      <c r="B211" s="52" t="str">
        <f t="shared" ca="1" si="1"/>
        <v/>
      </c>
      <c r="C211" s="58" t="str">
        <f t="shared" ca="1" si="2"/>
        <v/>
      </c>
      <c r="D211" s="58" t="str">
        <f t="shared" ca="1" si="10"/>
        <v/>
      </c>
      <c r="E211" s="56"/>
      <c r="F211" s="58" t="str">
        <f t="shared" ca="1" si="4"/>
        <v/>
      </c>
      <c r="G211" s="58" t="str">
        <f t="shared" ca="1" si="5"/>
        <v/>
      </c>
      <c r="H211" s="58" t="str">
        <f t="shared" ca="1" si="6"/>
        <v/>
      </c>
      <c r="I211" s="58" t="str">
        <f t="shared" ca="1" si="7"/>
        <v/>
      </c>
      <c r="J211" s="31"/>
      <c r="K211" s="31"/>
      <c r="L211" s="31"/>
      <c r="M211" s="31"/>
      <c r="N211" s="31"/>
      <c r="O211" s="31"/>
      <c r="P211" s="31"/>
      <c r="Q211" s="31"/>
      <c r="R211" s="31"/>
      <c r="S211" s="31"/>
      <c r="T211" s="31"/>
      <c r="U211" s="31"/>
      <c r="V211" s="31"/>
      <c r="W211" s="31"/>
      <c r="X211" s="31"/>
      <c r="Y211" s="31"/>
      <c r="Z211" s="31"/>
    </row>
    <row r="212" spans="1:26" ht="12.75" customHeight="1" x14ac:dyDescent="0.3">
      <c r="A212" s="51" t="str">
        <f t="shared" ca="1" si="8"/>
        <v/>
      </c>
      <c r="B212" s="52" t="str">
        <f t="shared" ca="1" si="1"/>
        <v/>
      </c>
      <c r="C212" s="58" t="str">
        <f t="shared" ca="1" si="2"/>
        <v/>
      </c>
      <c r="D212" s="58" t="str">
        <f t="shared" ca="1" si="10"/>
        <v/>
      </c>
      <c r="E212" s="56"/>
      <c r="F212" s="58" t="str">
        <f t="shared" ca="1" si="4"/>
        <v/>
      </c>
      <c r="G212" s="58" t="str">
        <f t="shared" ca="1" si="5"/>
        <v/>
      </c>
      <c r="H212" s="58" t="str">
        <f t="shared" ca="1" si="6"/>
        <v/>
      </c>
      <c r="I212" s="58" t="str">
        <f t="shared" ca="1" si="7"/>
        <v/>
      </c>
      <c r="J212" s="31"/>
      <c r="K212" s="31"/>
      <c r="L212" s="31"/>
      <c r="M212" s="31"/>
      <c r="N212" s="31"/>
      <c r="O212" s="31"/>
      <c r="P212" s="31"/>
      <c r="Q212" s="31"/>
      <c r="R212" s="31"/>
      <c r="S212" s="31"/>
      <c r="T212" s="31"/>
      <c r="U212" s="31"/>
      <c r="V212" s="31"/>
      <c r="W212" s="31"/>
      <c r="X212" s="31"/>
      <c r="Y212" s="31"/>
      <c r="Z212" s="31"/>
    </row>
    <row r="213" spans="1:26" ht="12.75" customHeight="1" x14ac:dyDescent="0.3">
      <c r="A213" s="51" t="str">
        <f t="shared" ca="1" si="8"/>
        <v/>
      </c>
      <c r="B213" s="52" t="str">
        <f t="shared" ca="1" si="1"/>
        <v/>
      </c>
      <c r="C213" s="58" t="str">
        <f t="shared" ca="1" si="2"/>
        <v/>
      </c>
      <c r="D213" s="58" t="str">
        <f t="shared" ca="1" si="10"/>
        <v/>
      </c>
      <c r="E213" s="56"/>
      <c r="F213" s="58" t="str">
        <f t="shared" ca="1" si="4"/>
        <v/>
      </c>
      <c r="G213" s="58" t="str">
        <f t="shared" ca="1" si="5"/>
        <v/>
      </c>
      <c r="H213" s="58" t="str">
        <f t="shared" ca="1" si="6"/>
        <v/>
      </c>
      <c r="I213" s="58" t="str">
        <f t="shared" ca="1" si="7"/>
        <v/>
      </c>
      <c r="J213" s="31"/>
      <c r="K213" s="31"/>
      <c r="L213" s="31"/>
      <c r="M213" s="31"/>
      <c r="N213" s="31"/>
      <c r="O213" s="31"/>
      <c r="P213" s="31"/>
      <c r="Q213" s="31"/>
      <c r="R213" s="31"/>
      <c r="S213" s="31"/>
      <c r="T213" s="31"/>
      <c r="U213" s="31"/>
      <c r="V213" s="31"/>
      <c r="W213" s="31"/>
      <c r="X213" s="31"/>
      <c r="Y213" s="31"/>
      <c r="Z213" s="31"/>
    </row>
    <row r="214" spans="1:26" ht="12.75" customHeight="1" x14ac:dyDescent="0.3">
      <c r="A214" s="51" t="str">
        <f t="shared" ca="1" si="8"/>
        <v/>
      </c>
      <c r="B214" s="52" t="str">
        <f t="shared" ca="1" si="1"/>
        <v/>
      </c>
      <c r="C214" s="58" t="str">
        <f t="shared" ca="1" si="2"/>
        <v/>
      </c>
      <c r="D214" s="58" t="str">
        <f t="shared" ca="1" si="10"/>
        <v/>
      </c>
      <c r="E214" s="56"/>
      <c r="F214" s="58" t="str">
        <f t="shared" ca="1" si="4"/>
        <v/>
      </c>
      <c r="G214" s="58" t="str">
        <f t="shared" ca="1" si="5"/>
        <v/>
      </c>
      <c r="H214" s="58" t="str">
        <f t="shared" ca="1" si="6"/>
        <v/>
      </c>
      <c r="I214" s="58" t="str">
        <f t="shared" ca="1" si="7"/>
        <v/>
      </c>
      <c r="J214" s="31"/>
      <c r="K214" s="31"/>
      <c r="L214" s="31"/>
      <c r="M214" s="31"/>
      <c r="N214" s="31"/>
      <c r="O214" s="31"/>
      <c r="P214" s="31"/>
      <c r="Q214" s="31"/>
      <c r="R214" s="31"/>
      <c r="S214" s="31"/>
      <c r="T214" s="31"/>
      <c r="U214" s="31"/>
      <c r="V214" s="31"/>
      <c r="W214" s="31"/>
      <c r="X214" s="31"/>
      <c r="Y214" s="31"/>
      <c r="Z214" s="31"/>
    </row>
    <row r="215" spans="1:26" ht="12.75" customHeight="1" x14ac:dyDescent="0.3">
      <c r="A215" s="51" t="str">
        <f t="shared" ca="1" si="8"/>
        <v/>
      </c>
      <c r="B215" s="52" t="str">
        <f t="shared" ca="1" si="1"/>
        <v/>
      </c>
      <c r="C215" s="58" t="str">
        <f t="shared" ca="1" si="2"/>
        <v/>
      </c>
      <c r="D215" s="58" t="str">
        <f t="shared" ca="1" si="10"/>
        <v/>
      </c>
      <c r="E215" s="56"/>
      <c r="F215" s="58" t="str">
        <f t="shared" ca="1" si="4"/>
        <v/>
      </c>
      <c r="G215" s="58" t="str">
        <f t="shared" ca="1" si="5"/>
        <v/>
      </c>
      <c r="H215" s="58" t="str">
        <f t="shared" ca="1" si="6"/>
        <v/>
      </c>
      <c r="I215" s="58" t="str">
        <f t="shared" ca="1" si="7"/>
        <v/>
      </c>
      <c r="J215" s="31"/>
      <c r="K215" s="31"/>
      <c r="L215" s="31"/>
      <c r="M215" s="31"/>
      <c r="N215" s="31"/>
      <c r="O215" s="31"/>
      <c r="P215" s="31"/>
      <c r="Q215" s="31"/>
      <c r="R215" s="31"/>
      <c r="S215" s="31"/>
      <c r="T215" s="31"/>
      <c r="U215" s="31"/>
      <c r="V215" s="31"/>
      <c r="W215" s="31"/>
      <c r="X215" s="31"/>
      <c r="Y215" s="31"/>
      <c r="Z215" s="31"/>
    </row>
    <row r="216" spans="1:26" ht="12.75" customHeight="1" x14ac:dyDescent="0.3">
      <c r="A216" s="51" t="str">
        <f t="shared" ca="1" si="8"/>
        <v/>
      </c>
      <c r="B216" s="52" t="str">
        <f t="shared" ca="1" si="1"/>
        <v/>
      </c>
      <c r="C216" s="58" t="str">
        <f t="shared" ca="1" si="2"/>
        <v/>
      </c>
      <c r="D216" s="58" t="str">
        <f t="shared" ref="D216:D279" ca="1" si="11">IF(B216="","",IF(roundOpt,ROUND((B216-B215)*$I$8*H215,2),(B216-B215)*$I$8*H215))</f>
        <v/>
      </c>
      <c r="E216" s="56"/>
      <c r="F216" s="58" t="str">
        <f t="shared" ca="1" si="4"/>
        <v/>
      </c>
      <c r="G216" s="58" t="str">
        <f t="shared" ca="1" si="5"/>
        <v/>
      </c>
      <c r="H216" s="58" t="str">
        <f t="shared" ca="1" si="6"/>
        <v/>
      </c>
      <c r="I216" s="58" t="str">
        <f t="shared" ca="1" si="7"/>
        <v/>
      </c>
      <c r="J216" s="31"/>
      <c r="K216" s="31"/>
      <c r="L216" s="31"/>
      <c r="M216" s="31"/>
      <c r="N216" s="31"/>
      <c r="O216" s="31"/>
      <c r="P216" s="31"/>
      <c r="Q216" s="31"/>
      <c r="R216" s="31"/>
      <c r="S216" s="31"/>
      <c r="T216" s="31"/>
      <c r="U216" s="31"/>
      <c r="V216" s="31"/>
      <c r="W216" s="31"/>
      <c r="X216" s="31"/>
      <c r="Y216" s="31"/>
      <c r="Z216" s="31"/>
    </row>
    <row r="217" spans="1:26" ht="12.75" customHeight="1" x14ac:dyDescent="0.3">
      <c r="A217" s="51" t="str">
        <f t="shared" ca="1" si="8"/>
        <v/>
      </c>
      <c r="B217" s="52" t="str">
        <f t="shared" ca="1" si="1"/>
        <v/>
      </c>
      <c r="C217" s="58" t="str">
        <f t="shared" ca="1" si="2"/>
        <v/>
      </c>
      <c r="D217" s="58" t="str">
        <f t="shared" ca="1" si="11"/>
        <v/>
      </c>
      <c r="E217" s="56"/>
      <c r="F217" s="58" t="str">
        <f t="shared" ca="1" si="4"/>
        <v/>
      </c>
      <c r="G217" s="58" t="str">
        <f t="shared" ca="1" si="5"/>
        <v/>
      </c>
      <c r="H217" s="58" t="str">
        <f t="shared" ca="1" si="6"/>
        <v/>
      </c>
      <c r="I217" s="58" t="str">
        <f t="shared" ca="1" si="7"/>
        <v/>
      </c>
      <c r="J217" s="31"/>
      <c r="K217" s="31"/>
      <c r="L217" s="31"/>
      <c r="M217" s="31"/>
      <c r="N217" s="31"/>
      <c r="O217" s="31"/>
      <c r="P217" s="31"/>
      <c r="Q217" s="31"/>
      <c r="R217" s="31"/>
      <c r="S217" s="31"/>
      <c r="T217" s="31"/>
      <c r="U217" s="31"/>
      <c r="V217" s="31"/>
      <c r="W217" s="31"/>
      <c r="X217" s="31"/>
      <c r="Y217" s="31"/>
      <c r="Z217" s="31"/>
    </row>
    <row r="218" spans="1:26" ht="12.75" customHeight="1" x14ac:dyDescent="0.3">
      <c r="A218" s="51" t="str">
        <f t="shared" ca="1" si="8"/>
        <v/>
      </c>
      <c r="B218" s="52" t="str">
        <f t="shared" ca="1" si="1"/>
        <v/>
      </c>
      <c r="C218" s="58" t="str">
        <f t="shared" ca="1" si="2"/>
        <v/>
      </c>
      <c r="D218" s="58" t="str">
        <f t="shared" ca="1" si="11"/>
        <v/>
      </c>
      <c r="E218" s="56"/>
      <c r="F218" s="58" t="str">
        <f t="shared" ca="1" si="4"/>
        <v/>
      </c>
      <c r="G218" s="58" t="str">
        <f t="shared" ca="1" si="5"/>
        <v/>
      </c>
      <c r="H218" s="58" t="str">
        <f t="shared" ca="1" si="6"/>
        <v/>
      </c>
      <c r="I218" s="58" t="str">
        <f t="shared" ca="1" si="7"/>
        <v/>
      </c>
      <c r="J218" s="31"/>
      <c r="K218" s="31"/>
      <c r="L218" s="31"/>
      <c r="M218" s="31"/>
      <c r="N218" s="31"/>
      <c r="O218" s="31"/>
      <c r="P218" s="31"/>
      <c r="Q218" s="31"/>
      <c r="R218" s="31"/>
      <c r="S218" s="31"/>
      <c r="T218" s="31"/>
      <c r="U218" s="31"/>
      <c r="V218" s="31"/>
      <c r="W218" s="31"/>
      <c r="X218" s="31"/>
      <c r="Y218" s="31"/>
      <c r="Z218" s="31"/>
    </row>
    <row r="219" spans="1:26" ht="12.75" customHeight="1" x14ac:dyDescent="0.3">
      <c r="A219" s="51" t="str">
        <f t="shared" ca="1" si="8"/>
        <v/>
      </c>
      <c r="B219" s="52" t="str">
        <f t="shared" ca="1" si="1"/>
        <v/>
      </c>
      <c r="C219" s="58" t="str">
        <f t="shared" ca="1" si="2"/>
        <v/>
      </c>
      <c r="D219" s="58" t="str">
        <f t="shared" ca="1" si="11"/>
        <v/>
      </c>
      <c r="E219" s="56"/>
      <c r="F219" s="58" t="str">
        <f t="shared" ca="1" si="4"/>
        <v/>
      </c>
      <c r="G219" s="58" t="str">
        <f t="shared" ca="1" si="5"/>
        <v/>
      </c>
      <c r="H219" s="58" t="str">
        <f t="shared" ca="1" si="6"/>
        <v/>
      </c>
      <c r="I219" s="58" t="str">
        <f t="shared" ca="1" si="7"/>
        <v/>
      </c>
      <c r="J219" s="31"/>
      <c r="K219" s="31"/>
      <c r="L219" s="31"/>
      <c r="M219" s="31"/>
      <c r="N219" s="31"/>
      <c r="O219" s="31"/>
      <c r="P219" s="31"/>
      <c r="Q219" s="31"/>
      <c r="R219" s="31"/>
      <c r="S219" s="31"/>
      <c r="T219" s="31"/>
      <c r="U219" s="31"/>
      <c r="V219" s="31"/>
      <c r="W219" s="31"/>
      <c r="X219" s="31"/>
      <c r="Y219" s="31"/>
      <c r="Z219" s="31"/>
    </row>
    <row r="220" spans="1:26" ht="12.75" customHeight="1" x14ac:dyDescent="0.3">
      <c r="A220" s="51" t="str">
        <f t="shared" ca="1" si="8"/>
        <v/>
      </c>
      <c r="B220" s="52" t="str">
        <f t="shared" ca="1" si="1"/>
        <v/>
      </c>
      <c r="C220" s="58" t="str">
        <f t="shared" ca="1" si="2"/>
        <v/>
      </c>
      <c r="D220" s="58" t="str">
        <f t="shared" ca="1" si="11"/>
        <v/>
      </c>
      <c r="E220" s="56"/>
      <c r="F220" s="58" t="str">
        <f t="shared" ca="1" si="4"/>
        <v/>
      </c>
      <c r="G220" s="58" t="str">
        <f t="shared" ca="1" si="5"/>
        <v/>
      </c>
      <c r="H220" s="58" t="str">
        <f t="shared" ca="1" si="6"/>
        <v/>
      </c>
      <c r="I220" s="58" t="str">
        <f t="shared" ca="1" si="7"/>
        <v/>
      </c>
      <c r="J220" s="31"/>
      <c r="K220" s="31"/>
      <c r="L220" s="31"/>
      <c r="M220" s="31"/>
      <c r="N220" s="31"/>
      <c r="O220" s="31"/>
      <c r="P220" s="31"/>
      <c r="Q220" s="31"/>
      <c r="R220" s="31"/>
      <c r="S220" s="31"/>
      <c r="T220" s="31"/>
      <c r="U220" s="31"/>
      <c r="V220" s="31"/>
      <c r="W220" s="31"/>
      <c r="X220" s="31"/>
      <c r="Y220" s="31"/>
      <c r="Z220" s="31"/>
    </row>
    <row r="221" spans="1:26" ht="12.75" customHeight="1" x14ac:dyDescent="0.3">
      <c r="A221" s="51" t="str">
        <f t="shared" ca="1" si="8"/>
        <v/>
      </c>
      <c r="B221" s="52" t="str">
        <f t="shared" ca="1" si="1"/>
        <v/>
      </c>
      <c r="C221" s="58" t="str">
        <f t="shared" ca="1" si="2"/>
        <v/>
      </c>
      <c r="D221" s="58" t="str">
        <f t="shared" ca="1" si="11"/>
        <v/>
      </c>
      <c r="E221" s="56"/>
      <c r="F221" s="58" t="str">
        <f t="shared" ca="1" si="4"/>
        <v/>
      </c>
      <c r="G221" s="58" t="str">
        <f t="shared" ca="1" si="5"/>
        <v/>
      </c>
      <c r="H221" s="58" t="str">
        <f t="shared" ca="1" si="6"/>
        <v/>
      </c>
      <c r="I221" s="58" t="str">
        <f t="shared" ca="1" si="7"/>
        <v/>
      </c>
      <c r="J221" s="31"/>
      <c r="K221" s="31"/>
      <c r="L221" s="31"/>
      <c r="M221" s="31"/>
      <c r="N221" s="31"/>
      <c r="O221" s="31"/>
      <c r="P221" s="31"/>
      <c r="Q221" s="31"/>
      <c r="R221" s="31"/>
      <c r="S221" s="31"/>
      <c r="T221" s="31"/>
      <c r="U221" s="31"/>
      <c r="V221" s="31"/>
      <c r="W221" s="31"/>
      <c r="X221" s="31"/>
      <c r="Y221" s="31"/>
      <c r="Z221" s="31"/>
    </row>
    <row r="222" spans="1:26" ht="12.75" customHeight="1" x14ac:dyDescent="0.3">
      <c r="A222" s="51" t="str">
        <f t="shared" ca="1" si="8"/>
        <v/>
      </c>
      <c r="B222" s="52" t="str">
        <f t="shared" ca="1" si="1"/>
        <v/>
      </c>
      <c r="C222" s="58" t="str">
        <f t="shared" ca="1" si="2"/>
        <v/>
      </c>
      <c r="D222" s="58" t="str">
        <f t="shared" ca="1" si="11"/>
        <v/>
      </c>
      <c r="E222" s="56"/>
      <c r="F222" s="58" t="str">
        <f t="shared" ca="1" si="4"/>
        <v/>
      </c>
      <c r="G222" s="58" t="str">
        <f t="shared" ca="1" si="5"/>
        <v/>
      </c>
      <c r="H222" s="58" t="str">
        <f t="shared" ca="1" si="6"/>
        <v/>
      </c>
      <c r="I222" s="58" t="str">
        <f t="shared" ca="1" si="7"/>
        <v/>
      </c>
      <c r="J222" s="31"/>
      <c r="K222" s="31"/>
      <c r="L222" s="31"/>
      <c r="M222" s="31"/>
      <c r="N222" s="31"/>
      <c r="O222" s="31"/>
      <c r="P222" s="31"/>
      <c r="Q222" s="31"/>
      <c r="R222" s="31"/>
      <c r="S222" s="31"/>
      <c r="T222" s="31"/>
      <c r="U222" s="31"/>
      <c r="V222" s="31"/>
      <c r="W222" s="31"/>
      <c r="X222" s="31"/>
      <c r="Y222" s="31"/>
      <c r="Z222" s="31"/>
    </row>
    <row r="223" spans="1:26" ht="12.75" customHeight="1" x14ac:dyDescent="0.3">
      <c r="A223" s="51" t="str">
        <f t="shared" ca="1" si="8"/>
        <v/>
      </c>
      <c r="B223" s="52" t="str">
        <f t="shared" ca="1" si="1"/>
        <v/>
      </c>
      <c r="C223" s="58" t="str">
        <f t="shared" ca="1" si="2"/>
        <v/>
      </c>
      <c r="D223" s="58" t="str">
        <f t="shared" ca="1" si="11"/>
        <v/>
      </c>
      <c r="E223" s="56"/>
      <c r="F223" s="58" t="str">
        <f t="shared" ca="1" si="4"/>
        <v/>
      </c>
      <c r="G223" s="58" t="str">
        <f t="shared" ca="1" si="5"/>
        <v/>
      </c>
      <c r="H223" s="58" t="str">
        <f t="shared" ca="1" si="6"/>
        <v/>
      </c>
      <c r="I223" s="58" t="str">
        <f t="shared" ca="1" si="7"/>
        <v/>
      </c>
      <c r="J223" s="31"/>
      <c r="K223" s="31"/>
      <c r="L223" s="31"/>
      <c r="M223" s="31"/>
      <c r="N223" s="31"/>
      <c r="O223" s="31"/>
      <c r="P223" s="31"/>
      <c r="Q223" s="31"/>
      <c r="R223" s="31"/>
      <c r="S223" s="31"/>
      <c r="T223" s="31"/>
      <c r="U223" s="31"/>
      <c r="V223" s="31"/>
      <c r="W223" s="31"/>
      <c r="X223" s="31"/>
      <c r="Y223" s="31"/>
      <c r="Z223" s="31"/>
    </row>
    <row r="224" spans="1:26" ht="12.75" customHeight="1" x14ac:dyDescent="0.3">
      <c r="A224" s="51" t="str">
        <f t="shared" ca="1" si="8"/>
        <v/>
      </c>
      <c r="B224" s="52" t="str">
        <f t="shared" ca="1" si="1"/>
        <v/>
      </c>
      <c r="C224" s="58" t="str">
        <f t="shared" ca="1" si="2"/>
        <v/>
      </c>
      <c r="D224" s="58" t="str">
        <f t="shared" ca="1" si="11"/>
        <v/>
      </c>
      <c r="E224" s="56"/>
      <c r="F224" s="58" t="str">
        <f t="shared" ca="1" si="4"/>
        <v/>
      </c>
      <c r="G224" s="58" t="str">
        <f t="shared" ca="1" si="5"/>
        <v/>
      </c>
      <c r="H224" s="58" t="str">
        <f t="shared" ca="1" si="6"/>
        <v/>
      </c>
      <c r="I224" s="58" t="str">
        <f t="shared" ca="1" si="7"/>
        <v/>
      </c>
      <c r="J224" s="31"/>
      <c r="K224" s="31"/>
      <c r="L224" s="31"/>
      <c r="M224" s="31"/>
      <c r="N224" s="31"/>
      <c r="O224" s="31"/>
      <c r="P224" s="31"/>
      <c r="Q224" s="31"/>
      <c r="R224" s="31"/>
      <c r="S224" s="31"/>
      <c r="T224" s="31"/>
      <c r="U224" s="31"/>
      <c r="V224" s="31"/>
      <c r="W224" s="31"/>
      <c r="X224" s="31"/>
      <c r="Y224" s="31"/>
      <c r="Z224" s="31"/>
    </row>
    <row r="225" spans="1:26" ht="12.75" customHeight="1" x14ac:dyDescent="0.3">
      <c r="A225" s="51" t="str">
        <f t="shared" ca="1" si="8"/>
        <v/>
      </c>
      <c r="B225" s="52" t="str">
        <f t="shared" ca="1" si="1"/>
        <v/>
      </c>
      <c r="C225" s="58" t="str">
        <f t="shared" ca="1" si="2"/>
        <v/>
      </c>
      <c r="D225" s="58" t="str">
        <f t="shared" ca="1" si="11"/>
        <v/>
      </c>
      <c r="E225" s="56"/>
      <c r="F225" s="58" t="str">
        <f t="shared" ca="1" si="4"/>
        <v/>
      </c>
      <c r="G225" s="58" t="str">
        <f t="shared" ca="1" si="5"/>
        <v/>
      </c>
      <c r="H225" s="58" t="str">
        <f t="shared" ca="1" si="6"/>
        <v/>
      </c>
      <c r="I225" s="58" t="str">
        <f t="shared" ca="1" si="7"/>
        <v/>
      </c>
      <c r="J225" s="31"/>
      <c r="K225" s="31"/>
      <c r="L225" s="31"/>
      <c r="M225" s="31"/>
      <c r="N225" s="31"/>
      <c r="O225" s="31"/>
      <c r="P225" s="31"/>
      <c r="Q225" s="31"/>
      <c r="R225" s="31"/>
      <c r="S225" s="31"/>
      <c r="T225" s="31"/>
      <c r="U225" s="31"/>
      <c r="V225" s="31"/>
      <c r="W225" s="31"/>
      <c r="X225" s="31"/>
      <c r="Y225" s="31"/>
      <c r="Z225" s="31"/>
    </row>
    <row r="226" spans="1:26" ht="12.75" customHeight="1" x14ac:dyDescent="0.3">
      <c r="A226" s="51" t="str">
        <f t="shared" ca="1" si="8"/>
        <v/>
      </c>
      <c r="B226" s="52" t="str">
        <f t="shared" ca="1" si="1"/>
        <v/>
      </c>
      <c r="C226" s="58" t="str">
        <f t="shared" ca="1" si="2"/>
        <v/>
      </c>
      <c r="D226" s="58" t="str">
        <f t="shared" ca="1" si="11"/>
        <v/>
      </c>
      <c r="E226" s="56"/>
      <c r="F226" s="58" t="str">
        <f t="shared" ca="1" si="4"/>
        <v/>
      </c>
      <c r="G226" s="58" t="str">
        <f t="shared" ca="1" si="5"/>
        <v/>
      </c>
      <c r="H226" s="58" t="str">
        <f t="shared" ca="1" si="6"/>
        <v/>
      </c>
      <c r="I226" s="58" t="str">
        <f t="shared" ca="1" si="7"/>
        <v/>
      </c>
      <c r="J226" s="31"/>
      <c r="K226" s="31"/>
      <c r="L226" s="31"/>
      <c r="M226" s="31"/>
      <c r="N226" s="31"/>
      <c r="O226" s="31"/>
      <c r="P226" s="31"/>
      <c r="Q226" s="31"/>
      <c r="R226" s="31"/>
      <c r="S226" s="31"/>
      <c r="T226" s="31"/>
      <c r="U226" s="31"/>
      <c r="V226" s="31"/>
      <c r="W226" s="31"/>
      <c r="X226" s="31"/>
      <c r="Y226" s="31"/>
      <c r="Z226" s="31"/>
    </row>
    <row r="227" spans="1:26" ht="12.75" customHeight="1" x14ac:dyDescent="0.3">
      <c r="A227" s="51" t="str">
        <f t="shared" ca="1" si="8"/>
        <v/>
      </c>
      <c r="B227" s="52" t="str">
        <f t="shared" ca="1" si="1"/>
        <v/>
      </c>
      <c r="C227" s="58" t="str">
        <f t="shared" ca="1" si="2"/>
        <v/>
      </c>
      <c r="D227" s="58" t="str">
        <f t="shared" ca="1" si="11"/>
        <v/>
      </c>
      <c r="E227" s="56"/>
      <c r="F227" s="58" t="str">
        <f t="shared" ca="1" si="4"/>
        <v/>
      </c>
      <c r="G227" s="58" t="str">
        <f t="shared" ca="1" si="5"/>
        <v/>
      </c>
      <c r="H227" s="58" t="str">
        <f t="shared" ca="1" si="6"/>
        <v/>
      </c>
      <c r="I227" s="58" t="str">
        <f t="shared" ca="1" si="7"/>
        <v/>
      </c>
      <c r="J227" s="31"/>
      <c r="K227" s="31"/>
      <c r="L227" s="31"/>
      <c r="M227" s="31"/>
      <c r="N227" s="31"/>
      <c r="O227" s="31"/>
      <c r="P227" s="31"/>
      <c r="Q227" s="31"/>
      <c r="R227" s="31"/>
      <c r="S227" s="31"/>
      <c r="T227" s="31"/>
      <c r="U227" s="31"/>
      <c r="V227" s="31"/>
      <c r="W227" s="31"/>
      <c r="X227" s="31"/>
      <c r="Y227" s="31"/>
      <c r="Z227" s="31"/>
    </row>
    <row r="228" spans="1:26" ht="12.75" customHeight="1" x14ac:dyDescent="0.3">
      <c r="A228" s="51" t="str">
        <f t="shared" ca="1" si="8"/>
        <v/>
      </c>
      <c r="B228" s="52" t="str">
        <f t="shared" ca="1" si="1"/>
        <v/>
      </c>
      <c r="C228" s="58" t="str">
        <f t="shared" ca="1" si="2"/>
        <v/>
      </c>
      <c r="D228" s="58" t="str">
        <f t="shared" ca="1" si="11"/>
        <v/>
      </c>
      <c r="E228" s="56"/>
      <c r="F228" s="58" t="str">
        <f t="shared" ca="1" si="4"/>
        <v/>
      </c>
      <c r="G228" s="58" t="str">
        <f t="shared" ca="1" si="5"/>
        <v/>
      </c>
      <c r="H228" s="58" t="str">
        <f t="shared" ca="1" si="6"/>
        <v/>
      </c>
      <c r="I228" s="58" t="str">
        <f t="shared" ca="1" si="7"/>
        <v/>
      </c>
      <c r="J228" s="31"/>
      <c r="K228" s="31"/>
      <c r="L228" s="31"/>
      <c r="M228" s="31"/>
      <c r="N228" s="31"/>
      <c r="O228" s="31"/>
      <c r="P228" s="31"/>
      <c r="Q228" s="31"/>
      <c r="R228" s="31"/>
      <c r="S228" s="31"/>
      <c r="T228" s="31"/>
      <c r="U228" s="31"/>
      <c r="V228" s="31"/>
      <c r="W228" s="31"/>
      <c r="X228" s="31"/>
      <c r="Y228" s="31"/>
      <c r="Z228" s="31"/>
    </row>
    <row r="229" spans="1:26" ht="12.75" customHeight="1" x14ac:dyDescent="0.3">
      <c r="A229" s="51" t="str">
        <f t="shared" ca="1" si="8"/>
        <v/>
      </c>
      <c r="B229" s="52" t="str">
        <f t="shared" ca="1" si="1"/>
        <v/>
      </c>
      <c r="C229" s="58" t="str">
        <f t="shared" ca="1" si="2"/>
        <v/>
      </c>
      <c r="D229" s="58" t="str">
        <f t="shared" ca="1" si="11"/>
        <v/>
      </c>
      <c r="E229" s="56"/>
      <c r="F229" s="58" t="str">
        <f t="shared" ca="1" si="4"/>
        <v/>
      </c>
      <c r="G229" s="58" t="str">
        <f t="shared" ca="1" si="5"/>
        <v/>
      </c>
      <c r="H229" s="58" t="str">
        <f t="shared" ca="1" si="6"/>
        <v/>
      </c>
      <c r="I229" s="58" t="str">
        <f t="shared" ca="1" si="7"/>
        <v/>
      </c>
      <c r="J229" s="31"/>
      <c r="K229" s="31"/>
      <c r="L229" s="31"/>
      <c r="M229" s="31"/>
      <c r="N229" s="31"/>
      <c r="O229" s="31"/>
      <c r="P229" s="31"/>
      <c r="Q229" s="31"/>
      <c r="R229" s="31"/>
      <c r="S229" s="31"/>
      <c r="T229" s="31"/>
      <c r="U229" s="31"/>
      <c r="V229" s="31"/>
      <c r="W229" s="31"/>
      <c r="X229" s="31"/>
      <c r="Y229" s="31"/>
      <c r="Z229" s="31"/>
    </row>
    <row r="230" spans="1:26" ht="12.75" customHeight="1" x14ac:dyDescent="0.3">
      <c r="A230" s="51" t="str">
        <f t="shared" ca="1" si="8"/>
        <v/>
      </c>
      <c r="B230" s="52" t="str">
        <f t="shared" ca="1" si="1"/>
        <v/>
      </c>
      <c r="C230" s="58" t="str">
        <f t="shared" ca="1" si="2"/>
        <v/>
      </c>
      <c r="D230" s="58" t="str">
        <f t="shared" ca="1" si="11"/>
        <v/>
      </c>
      <c r="E230" s="56"/>
      <c r="F230" s="58" t="str">
        <f t="shared" ca="1" si="4"/>
        <v/>
      </c>
      <c r="G230" s="58" t="str">
        <f t="shared" ca="1" si="5"/>
        <v/>
      </c>
      <c r="H230" s="58" t="str">
        <f t="shared" ca="1" si="6"/>
        <v/>
      </c>
      <c r="I230" s="58" t="str">
        <f t="shared" ca="1" si="7"/>
        <v/>
      </c>
      <c r="J230" s="31"/>
      <c r="K230" s="31"/>
      <c r="L230" s="31"/>
      <c r="M230" s="31"/>
      <c r="N230" s="31"/>
      <c r="O230" s="31"/>
      <c r="P230" s="31"/>
      <c r="Q230" s="31"/>
      <c r="R230" s="31"/>
      <c r="S230" s="31"/>
      <c r="T230" s="31"/>
      <c r="U230" s="31"/>
      <c r="V230" s="31"/>
      <c r="W230" s="31"/>
      <c r="X230" s="31"/>
      <c r="Y230" s="31"/>
      <c r="Z230" s="31"/>
    </row>
    <row r="231" spans="1:26" ht="12.75" customHeight="1" x14ac:dyDescent="0.3">
      <c r="A231" s="51" t="str">
        <f t="shared" ca="1" si="8"/>
        <v/>
      </c>
      <c r="B231" s="52" t="str">
        <f t="shared" ca="1" si="1"/>
        <v/>
      </c>
      <c r="C231" s="58" t="str">
        <f t="shared" ca="1" si="2"/>
        <v/>
      </c>
      <c r="D231" s="58" t="str">
        <f t="shared" ca="1" si="11"/>
        <v/>
      </c>
      <c r="E231" s="56"/>
      <c r="F231" s="58" t="str">
        <f t="shared" ca="1" si="4"/>
        <v/>
      </c>
      <c r="G231" s="58" t="str">
        <f t="shared" ca="1" si="5"/>
        <v/>
      </c>
      <c r="H231" s="58" t="str">
        <f t="shared" ca="1" si="6"/>
        <v/>
      </c>
      <c r="I231" s="58" t="str">
        <f t="shared" ca="1" si="7"/>
        <v/>
      </c>
      <c r="J231" s="31"/>
      <c r="K231" s="31"/>
      <c r="L231" s="31"/>
      <c r="M231" s="31"/>
      <c r="N231" s="31"/>
      <c r="O231" s="31"/>
      <c r="P231" s="31"/>
      <c r="Q231" s="31"/>
      <c r="R231" s="31"/>
      <c r="S231" s="31"/>
      <c r="T231" s="31"/>
      <c r="U231" s="31"/>
      <c r="V231" s="31"/>
      <c r="W231" s="31"/>
      <c r="X231" s="31"/>
      <c r="Y231" s="31"/>
      <c r="Z231" s="31"/>
    </row>
    <row r="232" spans="1:26" ht="12.75" customHeight="1" x14ac:dyDescent="0.3">
      <c r="A232" s="51" t="str">
        <f t="shared" ca="1" si="8"/>
        <v/>
      </c>
      <c r="B232" s="52" t="str">
        <f t="shared" ca="1" si="1"/>
        <v/>
      </c>
      <c r="C232" s="58" t="str">
        <f t="shared" ca="1" si="2"/>
        <v/>
      </c>
      <c r="D232" s="58" t="str">
        <f t="shared" ca="1" si="11"/>
        <v/>
      </c>
      <c r="E232" s="56"/>
      <c r="F232" s="58" t="str">
        <f t="shared" ca="1" si="4"/>
        <v/>
      </c>
      <c r="G232" s="58" t="str">
        <f t="shared" ca="1" si="5"/>
        <v/>
      </c>
      <c r="H232" s="58" t="str">
        <f t="shared" ca="1" si="6"/>
        <v/>
      </c>
      <c r="I232" s="58" t="str">
        <f t="shared" ca="1" si="7"/>
        <v/>
      </c>
      <c r="J232" s="31"/>
      <c r="K232" s="31"/>
      <c r="L232" s="31"/>
      <c r="M232" s="31"/>
      <c r="N232" s="31"/>
      <c r="O232" s="31"/>
      <c r="P232" s="31"/>
      <c r="Q232" s="31"/>
      <c r="R232" s="31"/>
      <c r="S232" s="31"/>
      <c r="T232" s="31"/>
      <c r="U232" s="31"/>
      <c r="V232" s="31"/>
      <c r="W232" s="31"/>
      <c r="X232" s="31"/>
      <c r="Y232" s="31"/>
      <c r="Z232" s="31"/>
    </row>
    <row r="233" spans="1:26" ht="12.75" customHeight="1" x14ac:dyDescent="0.3">
      <c r="A233" s="51" t="str">
        <f t="shared" ca="1" si="8"/>
        <v/>
      </c>
      <c r="B233" s="52" t="str">
        <f t="shared" ca="1" si="1"/>
        <v/>
      </c>
      <c r="C233" s="58" t="str">
        <f t="shared" ca="1" si="2"/>
        <v/>
      </c>
      <c r="D233" s="58" t="str">
        <f t="shared" ca="1" si="11"/>
        <v/>
      </c>
      <c r="E233" s="56"/>
      <c r="F233" s="58" t="str">
        <f t="shared" ca="1" si="4"/>
        <v/>
      </c>
      <c r="G233" s="58" t="str">
        <f t="shared" ca="1" si="5"/>
        <v/>
      </c>
      <c r="H233" s="58" t="str">
        <f t="shared" ca="1" si="6"/>
        <v/>
      </c>
      <c r="I233" s="58" t="str">
        <f t="shared" ca="1" si="7"/>
        <v/>
      </c>
      <c r="J233" s="31"/>
      <c r="K233" s="31"/>
      <c r="L233" s="31"/>
      <c r="M233" s="31"/>
      <c r="N233" s="31"/>
      <c r="O233" s="31"/>
      <c r="P233" s="31"/>
      <c r="Q233" s="31"/>
      <c r="R233" s="31"/>
      <c r="S233" s="31"/>
      <c r="T233" s="31"/>
      <c r="U233" s="31"/>
      <c r="V233" s="31"/>
      <c r="W233" s="31"/>
      <c r="X233" s="31"/>
      <c r="Y233" s="31"/>
      <c r="Z233" s="31"/>
    </row>
    <row r="234" spans="1:26" ht="12.75" customHeight="1" x14ac:dyDescent="0.3">
      <c r="A234" s="51" t="str">
        <f t="shared" ca="1" si="8"/>
        <v/>
      </c>
      <c r="B234" s="52" t="str">
        <f t="shared" ca="1" si="1"/>
        <v/>
      </c>
      <c r="C234" s="58" t="str">
        <f t="shared" ca="1" si="2"/>
        <v/>
      </c>
      <c r="D234" s="58" t="str">
        <f t="shared" ca="1" si="11"/>
        <v/>
      </c>
      <c r="E234" s="56"/>
      <c r="F234" s="58" t="str">
        <f t="shared" ca="1" si="4"/>
        <v/>
      </c>
      <c r="G234" s="58" t="str">
        <f t="shared" ca="1" si="5"/>
        <v/>
      </c>
      <c r="H234" s="58" t="str">
        <f t="shared" ca="1" si="6"/>
        <v/>
      </c>
      <c r="I234" s="58" t="str">
        <f t="shared" ca="1" si="7"/>
        <v/>
      </c>
      <c r="J234" s="31"/>
      <c r="K234" s="31"/>
      <c r="L234" s="31"/>
      <c r="M234" s="31"/>
      <c r="N234" s="31"/>
      <c r="O234" s="31"/>
      <c r="P234" s="31"/>
      <c r="Q234" s="31"/>
      <c r="R234" s="31"/>
      <c r="S234" s="31"/>
      <c r="T234" s="31"/>
      <c r="U234" s="31"/>
      <c r="V234" s="31"/>
      <c r="W234" s="31"/>
      <c r="X234" s="31"/>
      <c r="Y234" s="31"/>
      <c r="Z234" s="31"/>
    </row>
    <row r="235" spans="1:26" ht="12.75" customHeight="1" x14ac:dyDescent="0.3">
      <c r="A235" s="51" t="str">
        <f t="shared" ca="1" si="8"/>
        <v/>
      </c>
      <c r="B235" s="52" t="str">
        <f t="shared" ca="1" si="1"/>
        <v/>
      </c>
      <c r="C235" s="58" t="str">
        <f t="shared" ca="1" si="2"/>
        <v/>
      </c>
      <c r="D235" s="58" t="str">
        <f t="shared" ca="1" si="11"/>
        <v/>
      </c>
      <c r="E235" s="56"/>
      <c r="F235" s="58" t="str">
        <f t="shared" ca="1" si="4"/>
        <v/>
      </c>
      <c r="G235" s="58" t="str">
        <f t="shared" ca="1" si="5"/>
        <v/>
      </c>
      <c r="H235" s="58" t="str">
        <f t="shared" ca="1" si="6"/>
        <v/>
      </c>
      <c r="I235" s="58" t="str">
        <f t="shared" ca="1" si="7"/>
        <v/>
      </c>
      <c r="J235" s="31"/>
      <c r="K235" s="31"/>
      <c r="L235" s="31"/>
      <c r="M235" s="31"/>
      <c r="N235" s="31"/>
      <c r="O235" s="31"/>
      <c r="P235" s="31"/>
      <c r="Q235" s="31"/>
      <c r="R235" s="31"/>
      <c r="S235" s="31"/>
      <c r="T235" s="31"/>
      <c r="U235" s="31"/>
      <c r="V235" s="31"/>
      <c r="W235" s="31"/>
      <c r="X235" s="31"/>
      <c r="Y235" s="31"/>
      <c r="Z235" s="31"/>
    </row>
    <row r="236" spans="1:26" ht="12.75" customHeight="1" x14ac:dyDescent="0.3">
      <c r="A236" s="51" t="str">
        <f t="shared" ca="1" si="8"/>
        <v/>
      </c>
      <c r="B236" s="52" t="str">
        <f t="shared" ca="1" si="1"/>
        <v/>
      </c>
      <c r="C236" s="58" t="str">
        <f t="shared" ca="1" si="2"/>
        <v/>
      </c>
      <c r="D236" s="58" t="str">
        <f t="shared" ca="1" si="11"/>
        <v/>
      </c>
      <c r="E236" s="56"/>
      <c r="F236" s="58" t="str">
        <f t="shared" ca="1" si="4"/>
        <v/>
      </c>
      <c r="G236" s="58" t="str">
        <f t="shared" ca="1" si="5"/>
        <v/>
      </c>
      <c r="H236" s="58" t="str">
        <f t="shared" ca="1" si="6"/>
        <v/>
      </c>
      <c r="I236" s="58" t="str">
        <f t="shared" ca="1" si="7"/>
        <v/>
      </c>
      <c r="J236" s="31"/>
      <c r="K236" s="31"/>
      <c r="L236" s="31"/>
      <c r="M236" s="31"/>
      <c r="N236" s="31"/>
      <c r="O236" s="31"/>
      <c r="P236" s="31"/>
      <c r="Q236" s="31"/>
      <c r="R236" s="31"/>
      <c r="S236" s="31"/>
      <c r="T236" s="31"/>
      <c r="U236" s="31"/>
      <c r="V236" s="31"/>
      <c r="W236" s="31"/>
      <c r="X236" s="31"/>
      <c r="Y236" s="31"/>
      <c r="Z236" s="31"/>
    </row>
    <row r="237" spans="1:26" ht="12.75" customHeight="1" x14ac:dyDescent="0.3">
      <c r="A237" s="51" t="str">
        <f t="shared" ca="1" si="8"/>
        <v/>
      </c>
      <c r="B237" s="52" t="str">
        <f t="shared" ca="1" si="1"/>
        <v/>
      </c>
      <c r="C237" s="58" t="str">
        <f t="shared" ca="1" si="2"/>
        <v/>
      </c>
      <c r="D237" s="58" t="str">
        <f t="shared" ca="1" si="11"/>
        <v/>
      </c>
      <c r="E237" s="56"/>
      <c r="F237" s="58" t="str">
        <f t="shared" ca="1" si="4"/>
        <v/>
      </c>
      <c r="G237" s="58" t="str">
        <f t="shared" ca="1" si="5"/>
        <v/>
      </c>
      <c r="H237" s="58" t="str">
        <f t="shared" ca="1" si="6"/>
        <v/>
      </c>
      <c r="I237" s="58" t="str">
        <f t="shared" ca="1" si="7"/>
        <v/>
      </c>
      <c r="J237" s="31"/>
      <c r="K237" s="31"/>
      <c r="L237" s="31"/>
      <c r="M237" s="31"/>
      <c r="N237" s="31"/>
      <c r="O237" s="31"/>
      <c r="P237" s="31"/>
      <c r="Q237" s="31"/>
      <c r="R237" s="31"/>
      <c r="S237" s="31"/>
      <c r="T237" s="31"/>
      <c r="U237" s="31"/>
      <c r="V237" s="31"/>
      <c r="W237" s="31"/>
      <c r="X237" s="31"/>
      <c r="Y237" s="31"/>
      <c r="Z237" s="31"/>
    </row>
    <row r="238" spans="1:26" ht="12.75" customHeight="1" x14ac:dyDescent="0.3">
      <c r="A238" s="51" t="str">
        <f t="shared" ca="1" si="8"/>
        <v/>
      </c>
      <c r="B238" s="52" t="str">
        <f t="shared" ca="1" si="1"/>
        <v/>
      </c>
      <c r="C238" s="58" t="str">
        <f t="shared" ca="1" si="2"/>
        <v/>
      </c>
      <c r="D238" s="58" t="str">
        <f t="shared" ca="1" si="11"/>
        <v/>
      </c>
      <c r="E238" s="56"/>
      <c r="F238" s="58" t="str">
        <f t="shared" ca="1" si="4"/>
        <v/>
      </c>
      <c r="G238" s="58" t="str">
        <f t="shared" ca="1" si="5"/>
        <v/>
      </c>
      <c r="H238" s="58" t="str">
        <f t="shared" ca="1" si="6"/>
        <v/>
      </c>
      <c r="I238" s="58" t="str">
        <f t="shared" ca="1" si="7"/>
        <v/>
      </c>
      <c r="J238" s="31"/>
      <c r="K238" s="31"/>
      <c r="L238" s="31"/>
      <c r="M238" s="31"/>
      <c r="N238" s="31"/>
      <c r="O238" s="31"/>
      <c r="P238" s="31"/>
      <c r="Q238" s="31"/>
      <c r="R238" s="31"/>
      <c r="S238" s="31"/>
      <c r="T238" s="31"/>
      <c r="U238" s="31"/>
      <c r="V238" s="31"/>
      <c r="W238" s="31"/>
      <c r="X238" s="31"/>
      <c r="Y238" s="31"/>
      <c r="Z238" s="31"/>
    </row>
    <row r="239" spans="1:26" ht="12.75" customHeight="1" x14ac:dyDescent="0.3">
      <c r="A239" s="51" t="str">
        <f t="shared" ca="1" si="8"/>
        <v/>
      </c>
      <c r="B239" s="52" t="str">
        <f t="shared" ca="1" si="1"/>
        <v/>
      </c>
      <c r="C239" s="58" t="str">
        <f t="shared" ca="1" si="2"/>
        <v/>
      </c>
      <c r="D239" s="58" t="str">
        <f t="shared" ca="1" si="11"/>
        <v/>
      </c>
      <c r="E239" s="56"/>
      <c r="F239" s="58" t="str">
        <f t="shared" ca="1" si="4"/>
        <v/>
      </c>
      <c r="G239" s="58" t="str">
        <f t="shared" ca="1" si="5"/>
        <v/>
      </c>
      <c r="H239" s="58" t="str">
        <f t="shared" ca="1" si="6"/>
        <v/>
      </c>
      <c r="I239" s="58" t="str">
        <f t="shared" ca="1" si="7"/>
        <v/>
      </c>
      <c r="J239" s="31"/>
      <c r="K239" s="31"/>
      <c r="L239" s="31"/>
      <c r="M239" s="31"/>
      <c r="N239" s="31"/>
      <c r="O239" s="31"/>
      <c r="P239" s="31"/>
      <c r="Q239" s="31"/>
      <c r="R239" s="31"/>
      <c r="S239" s="31"/>
      <c r="T239" s="31"/>
      <c r="U239" s="31"/>
      <c r="V239" s="31"/>
      <c r="W239" s="31"/>
      <c r="X239" s="31"/>
      <c r="Y239" s="31"/>
      <c r="Z239" s="31"/>
    </row>
    <row r="240" spans="1:26" ht="12.75" customHeight="1" x14ac:dyDescent="0.3">
      <c r="A240" s="51" t="str">
        <f t="shared" ca="1" si="8"/>
        <v/>
      </c>
      <c r="B240" s="52" t="str">
        <f t="shared" ca="1" si="1"/>
        <v/>
      </c>
      <c r="C240" s="58" t="str">
        <f t="shared" ca="1" si="2"/>
        <v/>
      </c>
      <c r="D240" s="58" t="str">
        <f t="shared" ca="1" si="11"/>
        <v/>
      </c>
      <c r="E240" s="56"/>
      <c r="F240" s="58" t="str">
        <f t="shared" ca="1" si="4"/>
        <v/>
      </c>
      <c r="G240" s="58" t="str">
        <f t="shared" ca="1" si="5"/>
        <v/>
      </c>
      <c r="H240" s="58" t="str">
        <f t="shared" ca="1" si="6"/>
        <v/>
      </c>
      <c r="I240" s="58" t="str">
        <f t="shared" ca="1" si="7"/>
        <v/>
      </c>
      <c r="J240" s="31"/>
      <c r="K240" s="31"/>
      <c r="L240" s="31"/>
      <c r="M240" s="31"/>
      <c r="N240" s="31"/>
      <c r="O240" s="31"/>
      <c r="P240" s="31"/>
      <c r="Q240" s="31"/>
      <c r="R240" s="31"/>
      <c r="S240" s="31"/>
      <c r="T240" s="31"/>
      <c r="U240" s="31"/>
      <c r="V240" s="31"/>
      <c r="W240" s="31"/>
      <c r="X240" s="31"/>
      <c r="Y240" s="31"/>
      <c r="Z240" s="31"/>
    </row>
    <row r="241" spans="1:26" ht="12.75" customHeight="1" x14ac:dyDescent="0.3">
      <c r="A241" s="51" t="str">
        <f t="shared" ca="1" si="8"/>
        <v/>
      </c>
      <c r="B241" s="52" t="str">
        <f t="shared" ca="1" si="1"/>
        <v/>
      </c>
      <c r="C241" s="58" t="str">
        <f t="shared" ca="1" si="2"/>
        <v/>
      </c>
      <c r="D241" s="58" t="str">
        <f t="shared" ca="1" si="11"/>
        <v/>
      </c>
      <c r="E241" s="56"/>
      <c r="F241" s="58" t="str">
        <f t="shared" ca="1" si="4"/>
        <v/>
      </c>
      <c r="G241" s="58" t="str">
        <f t="shared" ca="1" si="5"/>
        <v/>
      </c>
      <c r="H241" s="58" t="str">
        <f t="shared" ca="1" si="6"/>
        <v/>
      </c>
      <c r="I241" s="58" t="str">
        <f t="shared" ca="1" si="7"/>
        <v/>
      </c>
      <c r="J241" s="31"/>
      <c r="K241" s="31"/>
      <c r="L241" s="31"/>
      <c r="M241" s="31"/>
      <c r="N241" s="31"/>
      <c r="O241" s="31"/>
      <c r="P241" s="31"/>
      <c r="Q241" s="31"/>
      <c r="R241" s="31"/>
      <c r="S241" s="31"/>
      <c r="T241" s="31"/>
      <c r="U241" s="31"/>
      <c r="V241" s="31"/>
      <c r="W241" s="31"/>
      <c r="X241" s="31"/>
      <c r="Y241" s="31"/>
      <c r="Z241" s="31"/>
    </row>
    <row r="242" spans="1:26" ht="12.75" customHeight="1" x14ac:dyDescent="0.3">
      <c r="A242" s="51" t="str">
        <f t="shared" ca="1" si="8"/>
        <v/>
      </c>
      <c r="B242" s="52" t="str">
        <f t="shared" ca="1" si="1"/>
        <v/>
      </c>
      <c r="C242" s="58" t="str">
        <f t="shared" ca="1" si="2"/>
        <v/>
      </c>
      <c r="D242" s="58" t="str">
        <f t="shared" ca="1" si="11"/>
        <v/>
      </c>
      <c r="E242" s="56"/>
      <c r="F242" s="58" t="str">
        <f t="shared" ca="1" si="4"/>
        <v/>
      </c>
      <c r="G242" s="58" t="str">
        <f t="shared" ca="1" si="5"/>
        <v/>
      </c>
      <c r="H242" s="58" t="str">
        <f t="shared" ca="1" si="6"/>
        <v/>
      </c>
      <c r="I242" s="58" t="str">
        <f t="shared" ca="1" si="7"/>
        <v/>
      </c>
      <c r="J242" s="31"/>
      <c r="K242" s="31"/>
      <c r="L242" s="31"/>
      <c r="M242" s="31"/>
      <c r="N242" s="31"/>
      <c r="O242" s="31"/>
      <c r="P242" s="31"/>
      <c r="Q242" s="31"/>
      <c r="R242" s="31"/>
      <c r="S242" s="31"/>
      <c r="T242" s="31"/>
      <c r="U242" s="31"/>
      <c r="V242" s="31"/>
      <c r="W242" s="31"/>
      <c r="X242" s="31"/>
      <c r="Y242" s="31"/>
      <c r="Z242" s="31"/>
    </row>
    <row r="243" spans="1:26" ht="12.75" customHeight="1" x14ac:dyDescent="0.3">
      <c r="A243" s="51" t="str">
        <f t="shared" ca="1" si="8"/>
        <v/>
      </c>
      <c r="B243" s="52" t="str">
        <f t="shared" ca="1" si="1"/>
        <v/>
      </c>
      <c r="C243" s="58" t="str">
        <f t="shared" ca="1" si="2"/>
        <v/>
      </c>
      <c r="D243" s="58" t="str">
        <f t="shared" ca="1" si="11"/>
        <v/>
      </c>
      <c r="E243" s="56"/>
      <c r="F243" s="58" t="str">
        <f t="shared" ca="1" si="4"/>
        <v/>
      </c>
      <c r="G243" s="58" t="str">
        <f t="shared" ca="1" si="5"/>
        <v/>
      </c>
      <c r="H243" s="58" t="str">
        <f t="shared" ca="1" si="6"/>
        <v/>
      </c>
      <c r="I243" s="58" t="str">
        <f t="shared" ca="1" si="7"/>
        <v/>
      </c>
      <c r="J243" s="31"/>
      <c r="K243" s="31"/>
      <c r="L243" s="31"/>
      <c r="M243" s="31"/>
      <c r="N243" s="31"/>
      <c r="O243" s="31"/>
      <c r="P243" s="31"/>
      <c r="Q243" s="31"/>
      <c r="R243" s="31"/>
      <c r="S243" s="31"/>
      <c r="T243" s="31"/>
      <c r="U243" s="31"/>
      <c r="V243" s="31"/>
      <c r="W243" s="31"/>
      <c r="X243" s="31"/>
      <c r="Y243" s="31"/>
      <c r="Z243" s="31"/>
    </row>
    <row r="244" spans="1:26" ht="12.75" customHeight="1" x14ac:dyDescent="0.3">
      <c r="A244" s="51" t="str">
        <f t="shared" ca="1" si="8"/>
        <v/>
      </c>
      <c r="B244" s="52" t="str">
        <f t="shared" ca="1" si="1"/>
        <v/>
      </c>
      <c r="C244" s="58" t="str">
        <f t="shared" ca="1" si="2"/>
        <v/>
      </c>
      <c r="D244" s="58" t="str">
        <f t="shared" ca="1" si="11"/>
        <v/>
      </c>
      <c r="E244" s="56"/>
      <c r="F244" s="58" t="str">
        <f t="shared" ca="1" si="4"/>
        <v/>
      </c>
      <c r="G244" s="58" t="str">
        <f t="shared" ca="1" si="5"/>
        <v/>
      </c>
      <c r="H244" s="58" t="str">
        <f t="shared" ca="1" si="6"/>
        <v/>
      </c>
      <c r="I244" s="58" t="str">
        <f t="shared" ca="1" si="7"/>
        <v/>
      </c>
      <c r="J244" s="31"/>
      <c r="K244" s="31"/>
      <c r="L244" s="31"/>
      <c r="M244" s="31"/>
      <c r="N244" s="31"/>
      <c r="O244" s="31"/>
      <c r="P244" s="31"/>
      <c r="Q244" s="31"/>
      <c r="R244" s="31"/>
      <c r="S244" s="31"/>
      <c r="T244" s="31"/>
      <c r="U244" s="31"/>
      <c r="V244" s="31"/>
      <c r="W244" s="31"/>
      <c r="X244" s="31"/>
      <c r="Y244" s="31"/>
      <c r="Z244" s="31"/>
    </row>
    <row r="245" spans="1:26" ht="12.75" customHeight="1" x14ac:dyDescent="0.3">
      <c r="A245" s="51" t="str">
        <f t="shared" ca="1" si="8"/>
        <v/>
      </c>
      <c r="B245" s="52" t="str">
        <f t="shared" ca="1" si="1"/>
        <v/>
      </c>
      <c r="C245" s="58" t="str">
        <f t="shared" ca="1" si="2"/>
        <v/>
      </c>
      <c r="D245" s="58" t="str">
        <f t="shared" ca="1" si="11"/>
        <v/>
      </c>
      <c r="E245" s="56"/>
      <c r="F245" s="58" t="str">
        <f t="shared" ca="1" si="4"/>
        <v/>
      </c>
      <c r="G245" s="58" t="str">
        <f t="shared" ca="1" si="5"/>
        <v/>
      </c>
      <c r="H245" s="58" t="str">
        <f t="shared" ca="1" si="6"/>
        <v/>
      </c>
      <c r="I245" s="58" t="str">
        <f t="shared" ca="1" si="7"/>
        <v/>
      </c>
      <c r="J245" s="31"/>
      <c r="K245" s="31"/>
      <c r="L245" s="31"/>
      <c r="M245" s="31"/>
      <c r="N245" s="31"/>
      <c r="O245" s="31"/>
      <c r="P245" s="31"/>
      <c r="Q245" s="31"/>
      <c r="R245" s="31"/>
      <c r="S245" s="31"/>
      <c r="T245" s="31"/>
      <c r="U245" s="31"/>
      <c r="V245" s="31"/>
      <c r="W245" s="31"/>
      <c r="X245" s="31"/>
      <c r="Y245" s="31"/>
      <c r="Z245" s="31"/>
    </row>
    <row r="246" spans="1:26" ht="12.75" customHeight="1" x14ac:dyDescent="0.3">
      <c r="A246" s="51" t="str">
        <f t="shared" ca="1" si="8"/>
        <v/>
      </c>
      <c r="B246" s="52" t="str">
        <f t="shared" ca="1" si="1"/>
        <v/>
      </c>
      <c r="C246" s="58" t="str">
        <f t="shared" ca="1" si="2"/>
        <v/>
      </c>
      <c r="D246" s="58" t="str">
        <f t="shared" ca="1" si="11"/>
        <v/>
      </c>
      <c r="E246" s="56"/>
      <c r="F246" s="58" t="str">
        <f t="shared" ca="1" si="4"/>
        <v/>
      </c>
      <c r="G246" s="58" t="str">
        <f t="shared" ca="1" si="5"/>
        <v/>
      </c>
      <c r="H246" s="58" t="str">
        <f t="shared" ca="1" si="6"/>
        <v/>
      </c>
      <c r="I246" s="58" t="str">
        <f t="shared" ca="1" si="7"/>
        <v/>
      </c>
      <c r="J246" s="31"/>
      <c r="K246" s="31"/>
      <c r="L246" s="31"/>
      <c r="M246" s="31"/>
      <c r="N246" s="31"/>
      <c r="O246" s="31"/>
      <c r="P246" s="31"/>
      <c r="Q246" s="31"/>
      <c r="R246" s="31"/>
      <c r="S246" s="31"/>
      <c r="T246" s="31"/>
      <c r="U246" s="31"/>
      <c r="V246" s="31"/>
      <c r="W246" s="31"/>
      <c r="X246" s="31"/>
      <c r="Y246" s="31"/>
      <c r="Z246" s="31"/>
    </row>
    <row r="247" spans="1:26" ht="12.75" customHeight="1" x14ac:dyDescent="0.3">
      <c r="A247" s="51" t="str">
        <f t="shared" ca="1" si="8"/>
        <v/>
      </c>
      <c r="B247" s="52" t="str">
        <f t="shared" ca="1" si="1"/>
        <v/>
      </c>
      <c r="C247" s="58" t="str">
        <f t="shared" ca="1" si="2"/>
        <v/>
      </c>
      <c r="D247" s="58" t="str">
        <f t="shared" ca="1" si="11"/>
        <v/>
      </c>
      <c r="E247" s="56"/>
      <c r="F247" s="58" t="str">
        <f t="shared" ca="1" si="4"/>
        <v/>
      </c>
      <c r="G247" s="58" t="str">
        <f t="shared" ca="1" si="5"/>
        <v/>
      </c>
      <c r="H247" s="58" t="str">
        <f t="shared" ca="1" si="6"/>
        <v/>
      </c>
      <c r="I247" s="58" t="str">
        <f t="shared" ca="1" si="7"/>
        <v/>
      </c>
      <c r="J247" s="31"/>
      <c r="K247" s="31"/>
      <c r="L247" s="31"/>
      <c r="M247" s="31"/>
      <c r="N247" s="31"/>
      <c r="O247" s="31"/>
      <c r="P247" s="31"/>
      <c r="Q247" s="31"/>
      <c r="R247" s="31"/>
      <c r="S247" s="31"/>
      <c r="T247" s="31"/>
      <c r="U247" s="31"/>
      <c r="V247" s="31"/>
      <c r="W247" s="31"/>
      <c r="X247" s="31"/>
      <c r="Y247" s="31"/>
      <c r="Z247" s="31"/>
    </row>
    <row r="248" spans="1:26" ht="12.75" customHeight="1" x14ac:dyDescent="0.3">
      <c r="A248" s="51" t="str">
        <f t="shared" ca="1" si="8"/>
        <v/>
      </c>
      <c r="B248" s="52" t="str">
        <f t="shared" ca="1" si="1"/>
        <v/>
      </c>
      <c r="C248" s="58" t="str">
        <f t="shared" ca="1" si="2"/>
        <v/>
      </c>
      <c r="D248" s="58" t="str">
        <f t="shared" ca="1" si="11"/>
        <v/>
      </c>
      <c r="E248" s="56"/>
      <c r="F248" s="58" t="str">
        <f t="shared" ca="1" si="4"/>
        <v/>
      </c>
      <c r="G248" s="58" t="str">
        <f t="shared" ca="1" si="5"/>
        <v/>
      </c>
      <c r="H248" s="58" t="str">
        <f t="shared" ca="1" si="6"/>
        <v/>
      </c>
      <c r="I248" s="58" t="str">
        <f t="shared" ca="1" si="7"/>
        <v/>
      </c>
      <c r="J248" s="31"/>
      <c r="K248" s="31"/>
      <c r="L248" s="31"/>
      <c r="M248" s="31"/>
      <c r="N248" s="31"/>
      <c r="O248" s="31"/>
      <c r="P248" s="31"/>
      <c r="Q248" s="31"/>
      <c r="R248" s="31"/>
      <c r="S248" s="31"/>
      <c r="T248" s="31"/>
      <c r="U248" s="31"/>
      <c r="V248" s="31"/>
      <c r="W248" s="31"/>
      <c r="X248" s="31"/>
      <c r="Y248" s="31"/>
      <c r="Z248" s="31"/>
    </row>
    <row r="249" spans="1:26" ht="12.75" customHeight="1" x14ac:dyDescent="0.3">
      <c r="A249" s="51" t="str">
        <f t="shared" ca="1" si="8"/>
        <v/>
      </c>
      <c r="B249" s="52" t="str">
        <f t="shared" ca="1" si="1"/>
        <v/>
      </c>
      <c r="C249" s="58" t="str">
        <f t="shared" ca="1" si="2"/>
        <v/>
      </c>
      <c r="D249" s="58" t="str">
        <f t="shared" ca="1" si="11"/>
        <v/>
      </c>
      <c r="E249" s="56"/>
      <c r="F249" s="58" t="str">
        <f t="shared" ca="1" si="4"/>
        <v/>
      </c>
      <c r="G249" s="58" t="str">
        <f t="shared" ca="1" si="5"/>
        <v/>
      </c>
      <c r="H249" s="58" t="str">
        <f t="shared" ca="1" si="6"/>
        <v/>
      </c>
      <c r="I249" s="58" t="str">
        <f t="shared" ca="1" si="7"/>
        <v/>
      </c>
      <c r="J249" s="31"/>
      <c r="K249" s="31"/>
      <c r="L249" s="31"/>
      <c r="M249" s="31"/>
      <c r="N249" s="31"/>
      <c r="O249" s="31"/>
      <c r="P249" s="31"/>
      <c r="Q249" s="31"/>
      <c r="R249" s="31"/>
      <c r="S249" s="31"/>
      <c r="T249" s="31"/>
      <c r="U249" s="31"/>
      <c r="V249" s="31"/>
      <c r="W249" s="31"/>
      <c r="X249" s="31"/>
      <c r="Y249" s="31"/>
      <c r="Z249" s="31"/>
    </row>
    <row r="250" spans="1:26" ht="12.75" customHeight="1" x14ac:dyDescent="0.3">
      <c r="A250" s="51" t="str">
        <f t="shared" ca="1" si="8"/>
        <v/>
      </c>
      <c r="B250" s="52" t="str">
        <f t="shared" ca="1" si="1"/>
        <v/>
      </c>
      <c r="C250" s="58" t="str">
        <f t="shared" ca="1" si="2"/>
        <v/>
      </c>
      <c r="D250" s="58" t="str">
        <f t="shared" ca="1" si="11"/>
        <v/>
      </c>
      <c r="E250" s="56"/>
      <c r="F250" s="58" t="str">
        <f t="shared" ca="1" si="4"/>
        <v/>
      </c>
      <c r="G250" s="58" t="str">
        <f t="shared" ca="1" si="5"/>
        <v/>
      </c>
      <c r="H250" s="58" t="str">
        <f t="shared" ca="1" si="6"/>
        <v/>
      </c>
      <c r="I250" s="58" t="str">
        <f t="shared" ca="1" si="7"/>
        <v/>
      </c>
      <c r="J250" s="31"/>
      <c r="K250" s="31"/>
      <c r="L250" s="31"/>
      <c r="M250" s="31"/>
      <c r="N250" s="31"/>
      <c r="O250" s="31"/>
      <c r="P250" s="31"/>
      <c r="Q250" s="31"/>
      <c r="R250" s="31"/>
      <c r="S250" s="31"/>
      <c r="T250" s="31"/>
      <c r="U250" s="31"/>
      <c r="V250" s="31"/>
      <c r="W250" s="31"/>
      <c r="X250" s="31"/>
      <c r="Y250" s="31"/>
      <c r="Z250" s="31"/>
    </row>
    <row r="251" spans="1:26" ht="12.75" customHeight="1" x14ac:dyDescent="0.3">
      <c r="A251" s="51" t="str">
        <f t="shared" ca="1" si="8"/>
        <v/>
      </c>
      <c r="B251" s="52" t="str">
        <f t="shared" ca="1" si="1"/>
        <v/>
      </c>
      <c r="C251" s="58" t="str">
        <f t="shared" ca="1" si="2"/>
        <v/>
      </c>
      <c r="D251" s="58" t="str">
        <f t="shared" ca="1" si="11"/>
        <v/>
      </c>
      <c r="E251" s="56"/>
      <c r="F251" s="58" t="str">
        <f t="shared" ca="1" si="4"/>
        <v/>
      </c>
      <c r="G251" s="58" t="str">
        <f t="shared" ca="1" si="5"/>
        <v/>
      </c>
      <c r="H251" s="58" t="str">
        <f t="shared" ca="1" si="6"/>
        <v/>
      </c>
      <c r="I251" s="58" t="str">
        <f t="shared" ca="1" si="7"/>
        <v/>
      </c>
      <c r="J251" s="31"/>
      <c r="K251" s="31"/>
      <c r="L251" s="31"/>
      <c r="M251" s="31"/>
      <c r="N251" s="31"/>
      <c r="O251" s="31"/>
      <c r="P251" s="31"/>
      <c r="Q251" s="31"/>
      <c r="R251" s="31"/>
      <c r="S251" s="31"/>
      <c r="T251" s="31"/>
      <c r="U251" s="31"/>
      <c r="V251" s="31"/>
      <c r="W251" s="31"/>
      <c r="X251" s="31"/>
      <c r="Y251" s="31"/>
      <c r="Z251" s="31"/>
    </row>
    <row r="252" spans="1:26" ht="12.75" customHeight="1" x14ac:dyDescent="0.3">
      <c r="A252" s="51" t="str">
        <f t="shared" ca="1" si="8"/>
        <v/>
      </c>
      <c r="B252" s="52" t="str">
        <f t="shared" ca="1" si="1"/>
        <v/>
      </c>
      <c r="C252" s="58" t="str">
        <f t="shared" ca="1" si="2"/>
        <v/>
      </c>
      <c r="D252" s="58" t="str">
        <f t="shared" ca="1" si="11"/>
        <v/>
      </c>
      <c r="E252" s="56"/>
      <c r="F252" s="58" t="str">
        <f t="shared" ca="1" si="4"/>
        <v/>
      </c>
      <c r="G252" s="58" t="str">
        <f t="shared" ca="1" si="5"/>
        <v/>
      </c>
      <c r="H252" s="58" t="str">
        <f t="shared" ca="1" si="6"/>
        <v/>
      </c>
      <c r="I252" s="58" t="str">
        <f t="shared" ca="1" si="7"/>
        <v/>
      </c>
      <c r="J252" s="31"/>
      <c r="K252" s="31"/>
      <c r="L252" s="31"/>
      <c r="M252" s="31"/>
      <c r="N252" s="31"/>
      <c r="O252" s="31"/>
      <c r="P252" s="31"/>
      <c r="Q252" s="31"/>
      <c r="R252" s="31"/>
      <c r="S252" s="31"/>
      <c r="T252" s="31"/>
      <c r="U252" s="31"/>
      <c r="V252" s="31"/>
      <c r="W252" s="31"/>
      <c r="X252" s="31"/>
      <c r="Y252" s="31"/>
      <c r="Z252" s="31"/>
    </row>
    <row r="253" spans="1:26" ht="12.75" customHeight="1" x14ac:dyDescent="0.3">
      <c r="A253" s="51" t="str">
        <f t="shared" ca="1" si="8"/>
        <v/>
      </c>
      <c r="B253" s="52" t="str">
        <f t="shared" ca="1" si="1"/>
        <v/>
      </c>
      <c r="C253" s="58" t="str">
        <f t="shared" ca="1" si="2"/>
        <v/>
      </c>
      <c r="D253" s="58" t="str">
        <f t="shared" ca="1" si="11"/>
        <v/>
      </c>
      <c r="E253" s="56"/>
      <c r="F253" s="58" t="str">
        <f t="shared" ca="1" si="4"/>
        <v/>
      </c>
      <c r="G253" s="58" t="str">
        <f t="shared" ca="1" si="5"/>
        <v/>
      </c>
      <c r="H253" s="58" t="str">
        <f t="shared" ca="1" si="6"/>
        <v/>
      </c>
      <c r="I253" s="58" t="str">
        <f t="shared" ca="1" si="7"/>
        <v/>
      </c>
      <c r="J253" s="31"/>
      <c r="K253" s="31"/>
      <c r="L253" s="31"/>
      <c r="M253" s="31"/>
      <c r="N253" s="31"/>
      <c r="O253" s="31"/>
      <c r="P253" s="31"/>
      <c r="Q253" s="31"/>
      <c r="R253" s="31"/>
      <c r="S253" s="31"/>
      <c r="T253" s="31"/>
      <c r="U253" s="31"/>
      <c r="V253" s="31"/>
      <c r="W253" s="31"/>
      <c r="X253" s="31"/>
      <c r="Y253" s="31"/>
      <c r="Z253" s="31"/>
    </row>
    <row r="254" spans="1:26" ht="12.75" customHeight="1" x14ac:dyDescent="0.3">
      <c r="A254" s="51" t="str">
        <f t="shared" ca="1" si="8"/>
        <v/>
      </c>
      <c r="B254" s="52" t="str">
        <f t="shared" ca="1" si="1"/>
        <v/>
      </c>
      <c r="C254" s="58" t="str">
        <f t="shared" ca="1" si="2"/>
        <v/>
      </c>
      <c r="D254" s="58" t="str">
        <f t="shared" ca="1" si="11"/>
        <v/>
      </c>
      <c r="E254" s="56"/>
      <c r="F254" s="58" t="str">
        <f t="shared" ca="1" si="4"/>
        <v/>
      </c>
      <c r="G254" s="58" t="str">
        <f t="shared" ca="1" si="5"/>
        <v/>
      </c>
      <c r="H254" s="58" t="str">
        <f t="shared" ca="1" si="6"/>
        <v/>
      </c>
      <c r="I254" s="58" t="str">
        <f t="shared" ca="1" si="7"/>
        <v/>
      </c>
      <c r="J254" s="31"/>
      <c r="K254" s="31"/>
      <c r="L254" s="31"/>
      <c r="M254" s="31"/>
      <c r="N254" s="31"/>
      <c r="O254" s="31"/>
      <c r="P254" s="31"/>
      <c r="Q254" s="31"/>
      <c r="R254" s="31"/>
      <c r="S254" s="31"/>
      <c r="T254" s="31"/>
      <c r="U254" s="31"/>
      <c r="V254" s="31"/>
      <c r="W254" s="31"/>
      <c r="X254" s="31"/>
      <c r="Y254" s="31"/>
      <c r="Z254" s="31"/>
    </row>
    <row r="255" spans="1:26" ht="12.75" customHeight="1" x14ac:dyDescent="0.3">
      <c r="A255" s="51" t="str">
        <f t="shared" ca="1" si="8"/>
        <v/>
      </c>
      <c r="B255" s="52" t="str">
        <f t="shared" ca="1" si="1"/>
        <v/>
      </c>
      <c r="C255" s="58" t="str">
        <f t="shared" ca="1" si="2"/>
        <v/>
      </c>
      <c r="D255" s="58" t="str">
        <f t="shared" ca="1" si="11"/>
        <v/>
      </c>
      <c r="E255" s="56"/>
      <c r="F255" s="58" t="str">
        <f t="shared" ca="1" si="4"/>
        <v/>
      </c>
      <c r="G255" s="58" t="str">
        <f t="shared" ca="1" si="5"/>
        <v/>
      </c>
      <c r="H255" s="58" t="str">
        <f t="shared" ca="1" si="6"/>
        <v/>
      </c>
      <c r="I255" s="58" t="str">
        <f t="shared" ca="1" si="7"/>
        <v/>
      </c>
      <c r="J255" s="31"/>
      <c r="K255" s="31"/>
      <c r="L255" s="31"/>
      <c r="M255" s="31"/>
      <c r="N255" s="31"/>
      <c r="O255" s="31"/>
      <c r="P255" s="31"/>
      <c r="Q255" s="31"/>
      <c r="R255" s="31"/>
      <c r="S255" s="31"/>
      <c r="T255" s="31"/>
      <c r="U255" s="31"/>
      <c r="V255" s="31"/>
      <c r="W255" s="31"/>
      <c r="X255" s="31"/>
      <c r="Y255" s="31"/>
      <c r="Z255" s="31"/>
    </row>
    <row r="256" spans="1:26" ht="12.75" customHeight="1" x14ac:dyDescent="0.3">
      <c r="A256" s="51" t="str">
        <f t="shared" ca="1" si="8"/>
        <v/>
      </c>
      <c r="B256" s="52" t="str">
        <f t="shared" ca="1" si="1"/>
        <v/>
      </c>
      <c r="C256" s="58" t="str">
        <f t="shared" ca="1" si="2"/>
        <v/>
      </c>
      <c r="D256" s="58" t="str">
        <f t="shared" ca="1" si="11"/>
        <v/>
      </c>
      <c r="E256" s="56"/>
      <c r="F256" s="58" t="str">
        <f t="shared" ca="1" si="4"/>
        <v/>
      </c>
      <c r="G256" s="58" t="str">
        <f t="shared" ca="1" si="5"/>
        <v/>
      </c>
      <c r="H256" s="58" t="str">
        <f t="shared" ca="1" si="6"/>
        <v/>
      </c>
      <c r="I256" s="58" t="str">
        <f t="shared" ca="1" si="7"/>
        <v/>
      </c>
      <c r="J256" s="31"/>
      <c r="K256" s="31"/>
      <c r="L256" s="31"/>
      <c r="M256" s="31"/>
      <c r="N256" s="31"/>
      <c r="O256" s="31"/>
      <c r="P256" s="31"/>
      <c r="Q256" s="31"/>
      <c r="R256" s="31"/>
      <c r="S256" s="31"/>
      <c r="T256" s="31"/>
      <c r="U256" s="31"/>
      <c r="V256" s="31"/>
      <c r="W256" s="31"/>
      <c r="X256" s="31"/>
      <c r="Y256" s="31"/>
      <c r="Z256" s="31"/>
    </row>
    <row r="257" spans="1:26" ht="12.75" customHeight="1" x14ac:dyDescent="0.3">
      <c r="A257" s="51" t="str">
        <f t="shared" ca="1" si="8"/>
        <v/>
      </c>
      <c r="B257" s="52" t="str">
        <f t="shared" ca="1" si="1"/>
        <v/>
      </c>
      <c r="C257" s="58" t="str">
        <f t="shared" ca="1" si="2"/>
        <v/>
      </c>
      <c r="D257" s="58" t="str">
        <f t="shared" ca="1" si="11"/>
        <v/>
      </c>
      <c r="E257" s="56"/>
      <c r="F257" s="58" t="str">
        <f t="shared" ca="1" si="4"/>
        <v/>
      </c>
      <c r="G257" s="58" t="str">
        <f t="shared" ca="1" si="5"/>
        <v/>
      </c>
      <c r="H257" s="58" t="str">
        <f t="shared" ca="1" si="6"/>
        <v/>
      </c>
      <c r="I257" s="58" t="str">
        <f t="shared" ca="1" si="7"/>
        <v/>
      </c>
      <c r="J257" s="31"/>
      <c r="K257" s="31"/>
      <c r="L257" s="31"/>
      <c r="M257" s="31"/>
      <c r="N257" s="31"/>
      <c r="O257" s="31"/>
      <c r="P257" s="31"/>
      <c r="Q257" s="31"/>
      <c r="R257" s="31"/>
      <c r="S257" s="31"/>
      <c r="T257" s="31"/>
      <c r="U257" s="31"/>
      <c r="V257" s="31"/>
      <c r="W257" s="31"/>
      <c r="X257" s="31"/>
      <c r="Y257" s="31"/>
      <c r="Z257" s="31"/>
    </row>
    <row r="258" spans="1:26" ht="12.75" customHeight="1" x14ac:dyDescent="0.3">
      <c r="A258" s="51" t="str">
        <f t="shared" ca="1" si="8"/>
        <v/>
      </c>
      <c r="B258" s="52" t="str">
        <f t="shared" ca="1" si="1"/>
        <v/>
      </c>
      <c r="C258" s="58" t="str">
        <f t="shared" ca="1" si="2"/>
        <v/>
      </c>
      <c r="D258" s="58" t="str">
        <f t="shared" ca="1" si="11"/>
        <v/>
      </c>
      <c r="E258" s="56"/>
      <c r="F258" s="58" t="str">
        <f t="shared" ca="1" si="4"/>
        <v/>
      </c>
      <c r="G258" s="58" t="str">
        <f t="shared" ca="1" si="5"/>
        <v/>
      </c>
      <c r="H258" s="58" t="str">
        <f t="shared" ca="1" si="6"/>
        <v/>
      </c>
      <c r="I258" s="58" t="str">
        <f t="shared" ca="1" si="7"/>
        <v/>
      </c>
      <c r="J258" s="31"/>
      <c r="K258" s="31"/>
      <c r="L258" s="31"/>
      <c r="M258" s="31"/>
      <c r="N258" s="31"/>
      <c r="O258" s="31"/>
      <c r="P258" s="31"/>
      <c r="Q258" s="31"/>
      <c r="R258" s="31"/>
      <c r="S258" s="31"/>
      <c r="T258" s="31"/>
      <c r="U258" s="31"/>
      <c r="V258" s="31"/>
      <c r="W258" s="31"/>
      <c r="X258" s="31"/>
      <c r="Y258" s="31"/>
      <c r="Z258" s="31"/>
    </row>
    <row r="259" spans="1:26" ht="12.75" customHeight="1" x14ac:dyDescent="0.3">
      <c r="A259" s="51" t="str">
        <f t="shared" ca="1" si="8"/>
        <v/>
      </c>
      <c r="B259" s="52" t="str">
        <f t="shared" ca="1" si="1"/>
        <v/>
      </c>
      <c r="C259" s="58" t="str">
        <f t="shared" ca="1" si="2"/>
        <v/>
      </c>
      <c r="D259" s="58" t="str">
        <f t="shared" ca="1" si="11"/>
        <v/>
      </c>
      <c r="E259" s="56"/>
      <c r="F259" s="58" t="str">
        <f t="shared" ca="1" si="4"/>
        <v/>
      </c>
      <c r="G259" s="58" t="str">
        <f t="shared" ca="1" si="5"/>
        <v/>
      </c>
      <c r="H259" s="58" t="str">
        <f t="shared" ca="1" si="6"/>
        <v/>
      </c>
      <c r="I259" s="58" t="str">
        <f t="shared" ca="1" si="7"/>
        <v/>
      </c>
      <c r="J259" s="31"/>
      <c r="K259" s="31"/>
      <c r="L259" s="31"/>
      <c r="M259" s="31"/>
      <c r="N259" s="31"/>
      <c r="O259" s="31"/>
      <c r="P259" s="31"/>
      <c r="Q259" s="31"/>
      <c r="R259" s="31"/>
      <c r="S259" s="31"/>
      <c r="T259" s="31"/>
      <c r="U259" s="31"/>
      <c r="V259" s="31"/>
      <c r="W259" s="31"/>
      <c r="X259" s="31"/>
      <c r="Y259" s="31"/>
      <c r="Z259" s="31"/>
    </row>
    <row r="260" spans="1:26" ht="12.75" customHeight="1" x14ac:dyDescent="0.3">
      <c r="A260" s="51" t="str">
        <f t="shared" ca="1" si="8"/>
        <v/>
      </c>
      <c r="B260" s="52" t="str">
        <f t="shared" ca="1" si="1"/>
        <v/>
      </c>
      <c r="C260" s="58" t="str">
        <f t="shared" ca="1" si="2"/>
        <v/>
      </c>
      <c r="D260" s="58" t="str">
        <f t="shared" ca="1" si="11"/>
        <v/>
      </c>
      <c r="E260" s="56"/>
      <c r="F260" s="58" t="str">
        <f t="shared" ca="1" si="4"/>
        <v/>
      </c>
      <c r="G260" s="58" t="str">
        <f t="shared" ca="1" si="5"/>
        <v/>
      </c>
      <c r="H260" s="58" t="str">
        <f t="shared" ca="1" si="6"/>
        <v/>
      </c>
      <c r="I260" s="58" t="str">
        <f t="shared" ca="1" si="7"/>
        <v/>
      </c>
      <c r="J260" s="31"/>
      <c r="K260" s="31"/>
      <c r="L260" s="31"/>
      <c r="M260" s="31"/>
      <c r="N260" s="31"/>
      <c r="O260" s="31"/>
      <c r="P260" s="31"/>
      <c r="Q260" s="31"/>
      <c r="R260" s="31"/>
      <c r="S260" s="31"/>
      <c r="T260" s="31"/>
      <c r="U260" s="31"/>
      <c r="V260" s="31"/>
      <c r="W260" s="31"/>
      <c r="X260" s="31"/>
      <c r="Y260" s="31"/>
      <c r="Z260" s="31"/>
    </row>
    <row r="261" spans="1:26" ht="12.75" customHeight="1" x14ac:dyDescent="0.3">
      <c r="A261" s="51" t="str">
        <f t="shared" ca="1" si="8"/>
        <v/>
      </c>
      <c r="B261" s="52" t="str">
        <f t="shared" ca="1" si="1"/>
        <v/>
      </c>
      <c r="C261" s="58" t="str">
        <f t="shared" ca="1" si="2"/>
        <v/>
      </c>
      <c r="D261" s="58" t="str">
        <f t="shared" ca="1" si="11"/>
        <v/>
      </c>
      <c r="E261" s="56"/>
      <c r="F261" s="58" t="str">
        <f t="shared" ca="1" si="4"/>
        <v/>
      </c>
      <c r="G261" s="58" t="str">
        <f t="shared" ca="1" si="5"/>
        <v/>
      </c>
      <c r="H261" s="58" t="str">
        <f t="shared" ca="1" si="6"/>
        <v/>
      </c>
      <c r="I261" s="58" t="str">
        <f t="shared" ca="1" si="7"/>
        <v/>
      </c>
      <c r="J261" s="31"/>
      <c r="K261" s="31"/>
      <c r="L261" s="31"/>
      <c r="M261" s="31"/>
      <c r="N261" s="31"/>
      <c r="O261" s="31"/>
      <c r="P261" s="31"/>
      <c r="Q261" s="31"/>
      <c r="R261" s="31"/>
      <c r="S261" s="31"/>
      <c r="T261" s="31"/>
      <c r="U261" s="31"/>
      <c r="V261" s="31"/>
      <c r="W261" s="31"/>
      <c r="X261" s="31"/>
      <c r="Y261" s="31"/>
      <c r="Z261" s="31"/>
    </row>
    <row r="262" spans="1:26" ht="12.75" customHeight="1" x14ac:dyDescent="0.3">
      <c r="A262" s="51" t="str">
        <f t="shared" ca="1" si="8"/>
        <v/>
      </c>
      <c r="B262" s="52" t="str">
        <f t="shared" ca="1" si="1"/>
        <v/>
      </c>
      <c r="C262" s="58" t="str">
        <f t="shared" ca="1" si="2"/>
        <v/>
      </c>
      <c r="D262" s="58" t="str">
        <f t="shared" ca="1" si="11"/>
        <v/>
      </c>
      <c r="E262" s="56"/>
      <c r="F262" s="58" t="str">
        <f t="shared" ca="1" si="4"/>
        <v/>
      </c>
      <c r="G262" s="58" t="str">
        <f t="shared" ca="1" si="5"/>
        <v/>
      </c>
      <c r="H262" s="58" t="str">
        <f t="shared" ca="1" si="6"/>
        <v/>
      </c>
      <c r="I262" s="58" t="str">
        <f t="shared" ca="1" si="7"/>
        <v/>
      </c>
      <c r="J262" s="31"/>
      <c r="K262" s="31"/>
      <c r="L262" s="31"/>
      <c r="M262" s="31"/>
      <c r="N262" s="31"/>
      <c r="O262" s="31"/>
      <c r="P262" s="31"/>
      <c r="Q262" s="31"/>
      <c r="R262" s="31"/>
      <c r="S262" s="31"/>
      <c r="T262" s="31"/>
      <c r="U262" s="31"/>
      <c r="V262" s="31"/>
      <c r="W262" s="31"/>
      <c r="X262" s="31"/>
      <c r="Y262" s="31"/>
      <c r="Z262" s="31"/>
    </row>
    <row r="263" spans="1:26" ht="12.75" customHeight="1" x14ac:dyDescent="0.3">
      <c r="A263" s="51" t="str">
        <f t="shared" ca="1" si="8"/>
        <v/>
      </c>
      <c r="B263" s="52" t="str">
        <f t="shared" ca="1" si="1"/>
        <v/>
      </c>
      <c r="C263" s="58" t="str">
        <f t="shared" ca="1" si="2"/>
        <v/>
      </c>
      <c r="D263" s="58" t="str">
        <f t="shared" ca="1" si="11"/>
        <v/>
      </c>
      <c r="E263" s="56"/>
      <c r="F263" s="58" t="str">
        <f t="shared" ca="1" si="4"/>
        <v/>
      </c>
      <c r="G263" s="58" t="str">
        <f t="shared" ca="1" si="5"/>
        <v/>
      </c>
      <c r="H263" s="58" t="str">
        <f t="shared" ca="1" si="6"/>
        <v/>
      </c>
      <c r="I263" s="58" t="str">
        <f t="shared" ca="1" si="7"/>
        <v/>
      </c>
      <c r="J263" s="31"/>
      <c r="K263" s="31"/>
      <c r="L263" s="31"/>
      <c r="M263" s="31"/>
      <c r="N263" s="31"/>
      <c r="O263" s="31"/>
      <c r="P263" s="31"/>
      <c r="Q263" s="31"/>
      <c r="R263" s="31"/>
      <c r="S263" s="31"/>
      <c r="T263" s="31"/>
      <c r="U263" s="31"/>
      <c r="V263" s="31"/>
      <c r="W263" s="31"/>
      <c r="X263" s="31"/>
      <c r="Y263" s="31"/>
      <c r="Z263" s="31"/>
    </row>
    <row r="264" spans="1:26" ht="12.75" customHeight="1" x14ac:dyDescent="0.3">
      <c r="A264" s="51" t="str">
        <f t="shared" ca="1" si="8"/>
        <v/>
      </c>
      <c r="B264" s="52" t="str">
        <f t="shared" ca="1" si="1"/>
        <v/>
      </c>
      <c r="C264" s="58" t="str">
        <f t="shared" ca="1" si="2"/>
        <v/>
      </c>
      <c r="D264" s="58" t="str">
        <f t="shared" ca="1" si="11"/>
        <v/>
      </c>
      <c r="E264" s="56"/>
      <c r="F264" s="58" t="str">
        <f t="shared" ca="1" si="4"/>
        <v/>
      </c>
      <c r="G264" s="58" t="str">
        <f t="shared" ca="1" si="5"/>
        <v/>
      </c>
      <c r="H264" s="58" t="str">
        <f t="shared" ca="1" si="6"/>
        <v/>
      </c>
      <c r="I264" s="58" t="str">
        <f t="shared" ca="1" si="7"/>
        <v/>
      </c>
      <c r="J264" s="31"/>
      <c r="K264" s="31"/>
      <c r="L264" s="31"/>
      <c r="M264" s="31"/>
      <c r="N264" s="31"/>
      <c r="O264" s="31"/>
      <c r="P264" s="31"/>
      <c r="Q264" s="31"/>
      <c r="R264" s="31"/>
      <c r="S264" s="31"/>
      <c r="T264" s="31"/>
      <c r="U264" s="31"/>
      <c r="V264" s="31"/>
      <c r="W264" s="31"/>
      <c r="X264" s="31"/>
      <c r="Y264" s="31"/>
      <c r="Z264" s="31"/>
    </row>
    <row r="265" spans="1:26" ht="12.75" customHeight="1" x14ac:dyDescent="0.3">
      <c r="A265" s="51" t="str">
        <f t="shared" ca="1" si="8"/>
        <v/>
      </c>
      <c r="B265" s="52" t="str">
        <f t="shared" ca="1" si="1"/>
        <v/>
      </c>
      <c r="C265" s="58" t="str">
        <f t="shared" ca="1" si="2"/>
        <v/>
      </c>
      <c r="D265" s="58" t="str">
        <f t="shared" ca="1" si="11"/>
        <v/>
      </c>
      <c r="E265" s="56"/>
      <c r="F265" s="58" t="str">
        <f t="shared" ca="1" si="4"/>
        <v/>
      </c>
      <c r="G265" s="58" t="str">
        <f t="shared" ca="1" si="5"/>
        <v/>
      </c>
      <c r="H265" s="58" t="str">
        <f t="shared" ca="1" si="6"/>
        <v/>
      </c>
      <c r="I265" s="58" t="str">
        <f t="shared" ca="1" si="7"/>
        <v/>
      </c>
      <c r="J265" s="31"/>
      <c r="K265" s="31"/>
      <c r="L265" s="31"/>
      <c r="M265" s="31"/>
      <c r="N265" s="31"/>
      <c r="O265" s="31"/>
      <c r="P265" s="31"/>
      <c r="Q265" s="31"/>
      <c r="R265" s="31"/>
      <c r="S265" s="31"/>
      <c r="T265" s="31"/>
      <c r="U265" s="31"/>
      <c r="V265" s="31"/>
      <c r="W265" s="31"/>
      <c r="X265" s="31"/>
      <c r="Y265" s="31"/>
      <c r="Z265" s="31"/>
    </row>
    <row r="266" spans="1:26" ht="12.75" customHeight="1" x14ac:dyDescent="0.3">
      <c r="A266" s="51" t="str">
        <f t="shared" ca="1" si="8"/>
        <v/>
      </c>
      <c r="B266" s="52" t="str">
        <f t="shared" ca="1" si="1"/>
        <v/>
      </c>
      <c r="C266" s="58" t="str">
        <f t="shared" ca="1" si="2"/>
        <v/>
      </c>
      <c r="D266" s="58" t="str">
        <f t="shared" ca="1" si="11"/>
        <v/>
      </c>
      <c r="E266" s="56"/>
      <c r="F266" s="58" t="str">
        <f t="shared" ca="1" si="4"/>
        <v/>
      </c>
      <c r="G266" s="58" t="str">
        <f t="shared" ca="1" si="5"/>
        <v/>
      </c>
      <c r="H266" s="58" t="str">
        <f t="shared" ca="1" si="6"/>
        <v/>
      </c>
      <c r="I266" s="58" t="str">
        <f t="shared" ca="1" si="7"/>
        <v/>
      </c>
      <c r="J266" s="31"/>
      <c r="K266" s="31"/>
      <c r="L266" s="31"/>
      <c r="M266" s="31"/>
      <c r="N266" s="31"/>
      <c r="O266" s="31"/>
      <c r="P266" s="31"/>
      <c r="Q266" s="31"/>
      <c r="R266" s="31"/>
      <c r="S266" s="31"/>
      <c r="T266" s="31"/>
      <c r="U266" s="31"/>
      <c r="V266" s="31"/>
      <c r="W266" s="31"/>
      <c r="X266" s="31"/>
      <c r="Y266" s="31"/>
      <c r="Z266" s="31"/>
    </row>
    <row r="267" spans="1:26" ht="12.75" customHeight="1" x14ac:dyDescent="0.3">
      <c r="A267" s="51" t="str">
        <f t="shared" ca="1" si="8"/>
        <v/>
      </c>
      <c r="B267" s="52" t="str">
        <f t="shared" ca="1" si="1"/>
        <v/>
      </c>
      <c r="C267" s="58" t="str">
        <f t="shared" ca="1" si="2"/>
        <v/>
      </c>
      <c r="D267" s="58" t="str">
        <f t="shared" ca="1" si="11"/>
        <v/>
      </c>
      <c r="E267" s="56"/>
      <c r="F267" s="58" t="str">
        <f t="shared" ca="1" si="4"/>
        <v/>
      </c>
      <c r="G267" s="58" t="str">
        <f t="shared" ca="1" si="5"/>
        <v/>
      </c>
      <c r="H267" s="58" t="str">
        <f t="shared" ca="1" si="6"/>
        <v/>
      </c>
      <c r="I267" s="58" t="str">
        <f t="shared" ca="1" si="7"/>
        <v/>
      </c>
      <c r="J267" s="31"/>
      <c r="K267" s="31"/>
      <c r="L267" s="31"/>
      <c r="M267" s="31"/>
      <c r="N267" s="31"/>
      <c r="O267" s="31"/>
      <c r="P267" s="31"/>
      <c r="Q267" s="31"/>
      <c r="R267" s="31"/>
      <c r="S267" s="31"/>
      <c r="T267" s="31"/>
      <c r="U267" s="31"/>
      <c r="V267" s="31"/>
      <c r="W267" s="31"/>
      <c r="X267" s="31"/>
      <c r="Y267" s="31"/>
      <c r="Z267" s="31"/>
    </row>
    <row r="268" spans="1:26" ht="12.75" customHeight="1" x14ac:dyDescent="0.3">
      <c r="A268" s="51" t="str">
        <f t="shared" ca="1" si="8"/>
        <v/>
      </c>
      <c r="B268" s="52" t="str">
        <f t="shared" ca="1" si="1"/>
        <v/>
      </c>
      <c r="C268" s="58" t="str">
        <f t="shared" ca="1" si="2"/>
        <v/>
      </c>
      <c r="D268" s="58" t="str">
        <f t="shared" ca="1" si="11"/>
        <v/>
      </c>
      <c r="E268" s="56"/>
      <c r="F268" s="58" t="str">
        <f t="shared" ca="1" si="4"/>
        <v/>
      </c>
      <c r="G268" s="58" t="str">
        <f t="shared" ca="1" si="5"/>
        <v/>
      </c>
      <c r="H268" s="58" t="str">
        <f t="shared" ca="1" si="6"/>
        <v/>
      </c>
      <c r="I268" s="58" t="str">
        <f t="shared" ca="1" si="7"/>
        <v/>
      </c>
      <c r="J268" s="31"/>
      <c r="K268" s="31"/>
      <c r="L268" s="31"/>
      <c r="M268" s="31"/>
      <c r="N268" s="31"/>
      <c r="O268" s="31"/>
      <c r="P268" s="31"/>
      <c r="Q268" s="31"/>
      <c r="R268" s="31"/>
      <c r="S268" s="31"/>
      <c r="T268" s="31"/>
      <c r="U268" s="31"/>
      <c r="V268" s="31"/>
      <c r="W268" s="31"/>
      <c r="X268" s="31"/>
      <c r="Y268" s="31"/>
      <c r="Z268" s="31"/>
    </row>
    <row r="269" spans="1:26" ht="12.75" customHeight="1" x14ac:dyDescent="0.3">
      <c r="A269" s="51" t="str">
        <f t="shared" ca="1" si="8"/>
        <v/>
      </c>
      <c r="B269" s="52" t="str">
        <f t="shared" ca="1" si="1"/>
        <v/>
      </c>
      <c r="C269" s="58" t="str">
        <f t="shared" ca="1" si="2"/>
        <v/>
      </c>
      <c r="D269" s="58" t="str">
        <f t="shared" ca="1" si="11"/>
        <v/>
      </c>
      <c r="E269" s="56"/>
      <c r="F269" s="58" t="str">
        <f t="shared" ca="1" si="4"/>
        <v/>
      </c>
      <c r="G269" s="58" t="str">
        <f t="shared" ca="1" si="5"/>
        <v/>
      </c>
      <c r="H269" s="58" t="str">
        <f t="shared" ca="1" si="6"/>
        <v/>
      </c>
      <c r="I269" s="58" t="str">
        <f t="shared" ca="1" si="7"/>
        <v/>
      </c>
      <c r="J269" s="31"/>
      <c r="K269" s="31"/>
      <c r="L269" s="31"/>
      <c r="M269" s="31"/>
      <c r="N269" s="31"/>
      <c r="O269" s="31"/>
      <c r="P269" s="31"/>
      <c r="Q269" s="31"/>
      <c r="R269" s="31"/>
      <c r="S269" s="31"/>
      <c r="T269" s="31"/>
      <c r="U269" s="31"/>
      <c r="V269" s="31"/>
      <c r="W269" s="31"/>
      <c r="X269" s="31"/>
      <c r="Y269" s="31"/>
      <c r="Z269" s="31"/>
    </row>
    <row r="270" spans="1:26" ht="12.75" customHeight="1" x14ac:dyDescent="0.3">
      <c r="A270" s="51" t="str">
        <f t="shared" ca="1" si="8"/>
        <v/>
      </c>
      <c r="B270" s="52" t="str">
        <f t="shared" ca="1" si="1"/>
        <v/>
      </c>
      <c r="C270" s="58" t="str">
        <f t="shared" ca="1" si="2"/>
        <v/>
      </c>
      <c r="D270" s="58" t="str">
        <f t="shared" ca="1" si="11"/>
        <v/>
      </c>
      <c r="E270" s="56"/>
      <c r="F270" s="58" t="str">
        <f t="shared" ca="1" si="4"/>
        <v/>
      </c>
      <c r="G270" s="58" t="str">
        <f t="shared" ca="1" si="5"/>
        <v/>
      </c>
      <c r="H270" s="58" t="str">
        <f t="shared" ca="1" si="6"/>
        <v/>
      </c>
      <c r="I270" s="58" t="str">
        <f t="shared" ca="1" si="7"/>
        <v/>
      </c>
      <c r="J270" s="31"/>
      <c r="K270" s="31"/>
      <c r="L270" s="31"/>
      <c r="M270" s="31"/>
      <c r="N270" s="31"/>
      <c r="O270" s="31"/>
      <c r="P270" s="31"/>
      <c r="Q270" s="31"/>
      <c r="R270" s="31"/>
      <c r="S270" s="31"/>
      <c r="T270" s="31"/>
      <c r="U270" s="31"/>
      <c r="V270" s="31"/>
      <c r="W270" s="31"/>
      <c r="X270" s="31"/>
      <c r="Y270" s="31"/>
      <c r="Z270" s="31"/>
    </row>
    <row r="271" spans="1:26" ht="12.75" customHeight="1" x14ac:dyDescent="0.3">
      <c r="A271" s="51" t="str">
        <f t="shared" ca="1" si="8"/>
        <v/>
      </c>
      <c r="B271" s="52" t="str">
        <f t="shared" ca="1" si="1"/>
        <v/>
      </c>
      <c r="C271" s="58" t="str">
        <f t="shared" ca="1" si="2"/>
        <v/>
      </c>
      <c r="D271" s="58" t="str">
        <f t="shared" ca="1" si="11"/>
        <v/>
      </c>
      <c r="E271" s="56"/>
      <c r="F271" s="58" t="str">
        <f t="shared" ca="1" si="4"/>
        <v/>
      </c>
      <c r="G271" s="58" t="str">
        <f t="shared" ca="1" si="5"/>
        <v/>
      </c>
      <c r="H271" s="58" t="str">
        <f t="shared" ca="1" si="6"/>
        <v/>
      </c>
      <c r="I271" s="58" t="str">
        <f t="shared" ca="1" si="7"/>
        <v/>
      </c>
      <c r="J271" s="31"/>
      <c r="K271" s="31"/>
      <c r="L271" s="31"/>
      <c r="M271" s="31"/>
      <c r="N271" s="31"/>
      <c r="O271" s="31"/>
      <c r="P271" s="31"/>
      <c r="Q271" s="31"/>
      <c r="R271" s="31"/>
      <c r="S271" s="31"/>
      <c r="T271" s="31"/>
      <c r="U271" s="31"/>
      <c r="V271" s="31"/>
      <c r="W271" s="31"/>
      <c r="X271" s="31"/>
      <c r="Y271" s="31"/>
      <c r="Z271" s="31"/>
    </row>
    <row r="272" spans="1:26" ht="12.75" customHeight="1" x14ac:dyDescent="0.3">
      <c r="A272" s="51" t="str">
        <f t="shared" ca="1" si="8"/>
        <v/>
      </c>
      <c r="B272" s="52" t="str">
        <f t="shared" ca="1" si="1"/>
        <v/>
      </c>
      <c r="C272" s="58" t="str">
        <f t="shared" ca="1" si="2"/>
        <v/>
      </c>
      <c r="D272" s="58" t="str">
        <f t="shared" ca="1" si="11"/>
        <v/>
      </c>
      <c r="E272" s="56"/>
      <c r="F272" s="58" t="str">
        <f t="shared" ca="1" si="4"/>
        <v/>
      </c>
      <c r="G272" s="58" t="str">
        <f t="shared" ca="1" si="5"/>
        <v/>
      </c>
      <c r="H272" s="58" t="str">
        <f t="shared" ca="1" si="6"/>
        <v/>
      </c>
      <c r="I272" s="58" t="str">
        <f t="shared" ca="1" si="7"/>
        <v/>
      </c>
      <c r="J272" s="31"/>
      <c r="K272" s="31"/>
      <c r="L272" s="31"/>
      <c r="M272" s="31"/>
      <c r="N272" s="31"/>
      <c r="O272" s="31"/>
      <c r="P272" s="31"/>
      <c r="Q272" s="31"/>
      <c r="R272" s="31"/>
      <c r="S272" s="31"/>
      <c r="T272" s="31"/>
      <c r="U272" s="31"/>
      <c r="V272" s="31"/>
      <c r="W272" s="31"/>
      <c r="X272" s="31"/>
      <c r="Y272" s="31"/>
      <c r="Z272" s="31"/>
    </row>
    <row r="273" spans="1:26" ht="12.75" customHeight="1" x14ac:dyDescent="0.3">
      <c r="A273" s="51" t="str">
        <f t="shared" ca="1" si="8"/>
        <v/>
      </c>
      <c r="B273" s="52" t="str">
        <f t="shared" ca="1" si="1"/>
        <v/>
      </c>
      <c r="C273" s="58" t="str">
        <f t="shared" ca="1" si="2"/>
        <v/>
      </c>
      <c r="D273" s="58" t="str">
        <f t="shared" ca="1" si="11"/>
        <v/>
      </c>
      <c r="E273" s="56"/>
      <c r="F273" s="58" t="str">
        <f t="shared" ca="1" si="4"/>
        <v/>
      </c>
      <c r="G273" s="58" t="str">
        <f t="shared" ca="1" si="5"/>
        <v/>
      </c>
      <c r="H273" s="58" t="str">
        <f t="shared" ca="1" si="6"/>
        <v/>
      </c>
      <c r="I273" s="58" t="str">
        <f t="shared" ca="1" si="7"/>
        <v/>
      </c>
      <c r="J273" s="31"/>
      <c r="K273" s="31"/>
      <c r="L273" s="31"/>
      <c r="M273" s="31"/>
      <c r="N273" s="31"/>
      <c r="O273" s="31"/>
      <c r="P273" s="31"/>
      <c r="Q273" s="31"/>
      <c r="R273" s="31"/>
      <c r="S273" s="31"/>
      <c r="T273" s="31"/>
      <c r="U273" s="31"/>
      <c r="V273" s="31"/>
      <c r="W273" s="31"/>
      <c r="X273" s="31"/>
      <c r="Y273" s="31"/>
      <c r="Z273" s="31"/>
    </row>
    <row r="274" spans="1:26" ht="12.75" customHeight="1" x14ac:dyDescent="0.3">
      <c r="A274" s="51" t="str">
        <f t="shared" ca="1" si="8"/>
        <v/>
      </c>
      <c r="B274" s="52" t="str">
        <f t="shared" ca="1" si="1"/>
        <v/>
      </c>
      <c r="C274" s="58" t="str">
        <f t="shared" ca="1" si="2"/>
        <v/>
      </c>
      <c r="D274" s="58" t="str">
        <f t="shared" ca="1" si="11"/>
        <v/>
      </c>
      <c r="E274" s="56"/>
      <c r="F274" s="58" t="str">
        <f t="shared" ca="1" si="4"/>
        <v/>
      </c>
      <c r="G274" s="58" t="str">
        <f t="shared" ca="1" si="5"/>
        <v/>
      </c>
      <c r="H274" s="58" t="str">
        <f t="shared" ca="1" si="6"/>
        <v/>
      </c>
      <c r="I274" s="58" t="str">
        <f t="shared" ca="1" si="7"/>
        <v/>
      </c>
      <c r="J274" s="31"/>
      <c r="K274" s="31"/>
      <c r="L274" s="31"/>
      <c r="M274" s="31"/>
      <c r="N274" s="31"/>
      <c r="O274" s="31"/>
      <c r="P274" s="31"/>
      <c r="Q274" s="31"/>
      <c r="R274" s="31"/>
      <c r="S274" s="31"/>
      <c r="T274" s="31"/>
      <c r="U274" s="31"/>
      <c r="V274" s="31"/>
      <c r="W274" s="31"/>
      <c r="X274" s="31"/>
      <c r="Y274" s="31"/>
      <c r="Z274" s="31"/>
    </row>
    <row r="275" spans="1:26" ht="12.75" customHeight="1" x14ac:dyDescent="0.3">
      <c r="A275" s="51" t="str">
        <f t="shared" ca="1" si="8"/>
        <v/>
      </c>
      <c r="B275" s="52" t="str">
        <f t="shared" ca="1" si="1"/>
        <v/>
      </c>
      <c r="C275" s="58" t="str">
        <f t="shared" ca="1" si="2"/>
        <v/>
      </c>
      <c r="D275" s="58" t="str">
        <f t="shared" ca="1" si="11"/>
        <v/>
      </c>
      <c r="E275" s="56"/>
      <c r="F275" s="58" t="str">
        <f t="shared" ca="1" si="4"/>
        <v/>
      </c>
      <c r="G275" s="58" t="str">
        <f t="shared" ca="1" si="5"/>
        <v/>
      </c>
      <c r="H275" s="58" t="str">
        <f t="shared" ca="1" si="6"/>
        <v/>
      </c>
      <c r="I275" s="58" t="str">
        <f t="shared" ca="1" si="7"/>
        <v/>
      </c>
      <c r="J275" s="31"/>
      <c r="K275" s="31"/>
      <c r="L275" s="31"/>
      <c r="M275" s="31"/>
      <c r="N275" s="31"/>
      <c r="O275" s="31"/>
      <c r="P275" s="31"/>
      <c r="Q275" s="31"/>
      <c r="R275" s="31"/>
      <c r="S275" s="31"/>
      <c r="T275" s="31"/>
      <c r="U275" s="31"/>
      <c r="V275" s="31"/>
      <c r="W275" s="31"/>
      <c r="X275" s="31"/>
      <c r="Y275" s="31"/>
      <c r="Z275" s="31"/>
    </row>
    <row r="276" spans="1:26" ht="12.75" customHeight="1" x14ac:dyDescent="0.3">
      <c r="A276" s="51" t="str">
        <f t="shared" ca="1" si="8"/>
        <v/>
      </c>
      <c r="B276" s="52" t="str">
        <f t="shared" ca="1" si="1"/>
        <v/>
      </c>
      <c r="C276" s="58" t="str">
        <f t="shared" ca="1" si="2"/>
        <v/>
      </c>
      <c r="D276" s="58" t="str">
        <f t="shared" ca="1" si="11"/>
        <v/>
      </c>
      <c r="E276" s="56"/>
      <c r="F276" s="58" t="str">
        <f t="shared" ca="1" si="4"/>
        <v/>
      </c>
      <c r="G276" s="58" t="str">
        <f t="shared" ca="1" si="5"/>
        <v/>
      </c>
      <c r="H276" s="58" t="str">
        <f t="shared" ca="1" si="6"/>
        <v/>
      </c>
      <c r="I276" s="58" t="str">
        <f t="shared" ca="1" si="7"/>
        <v/>
      </c>
      <c r="J276" s="31"/>
      <c r="K276" s="31"/>
      <c r="L276" s="31"/>
      <c r="M276" s="31"/>
      <c r="N276" s="31"/>
      <c r="O276" s="31"/>
      <c r="P276" s="31"/>
      <c r="Q276" s="31"/>
      <c r="R276" s="31"/>
      <c r="S276" s="31"/>
      <c r="T276" s="31"/>
      <c r="U276" s="31"/>
      <c r="V276" s="31"/>
      <c r="W276" s="31"/>
      <c r="X276" s="31"/>
      <c r="Y276" s="31"/>
      <c r="Z276" s="31"/>
    </row>
    <row r="277" spans="1:26" ht="12.75" customHeight="1" x14ac:dyDescent="0.3">
      <c r="A277" s="51" t="str">
        <f t="shared" ca="1" si="8"/>
        <v/>
      </c>
      <c r="B277" s="52" t="str">
        <f t="shared" ca="1" si="1"/>
        <v/>
      </c>
      <c r="C277" s="58" t="str">
        <f t="shared" ca="1" si="2"/>
        <v/>
      </c>
      <c r="D277" s="58" t="str">
        <f t="shared" ca="1" si="11"/>
        <v/>
      </c>
      <c r="E277" s="56"/>
      <c r="F277" s="58" t="str">
        <f t="shared" ca="1" si="4"/>
        <v/>
      </c>
      <c r="G277" s="58" t="str">
        <f t="shared" ca="1" si="5"/>
        <v/>
      </c>
      <c r="H277" s="58" t="str">
        <f t="shared" ca="1" si="6"/>
        <v/>
      </c>
      <c r="I277" s="58" t="str">
        <f t="shared" ca="1" si="7"/>
        <v/>
      </c>
      <c r="J277" s="31"/>
      <c r="K277" s="31"/>
      <c r="L277" s="31"/>
      <c r="M277" s="31"/>
      <c r="N277" s="31"/>
      <c r="O277" s="31"/>
      <c r="P277" s="31"/>
      <c r="Q277" s="31"/>
      <c r="R277" s="31"/>
      <c r="S277" s="31"/>
      <c r="T277" s="31"/>
      <c r="U277" s="31"/>
      <c r="V277" s="31"/>
      <c r="W277" s="31"/>
      <c r="X277" s="31"/>
      <c r="Y277" s="31"/>
      <c r="Z277" s="31"/>
    </row>
    <row r="278" spans="1:26" ht="12.75" customHeight="1" x14ac:dyDescent="0.3">
      <c r="A278" s="51" t="str">
        <f t="shared" ca="1" si="8"/>
        <v/>
      </c>
      <c r="B278" s="52" t="str">
        <f t="shared" ca="1" si="1"/>
        <v/>
      </c>
      <c r="C278" s="58" t="str">
        <f t="shared" ca="1" si="2"/>
        <v/>
      </c>
      <c r="D278" s="58" t="str">
        <f t="shared" ca="1" si="11"/>
        <v/>
      </c>
      <c r="E278" s="56"/>
      <c r="F278" s="58" t="str">
        <f t="shared" ca="1" si="4"/>
        <v/>
      </c>
      <c r="G278" s="58" t="str">
        <f t="shared" ca="1" si="5"/>
        <v/>
      </c>
      <c r="H278" s="58" t="str">
        <f t="shared" ca="1" si="6"/>
        <v/>
      </c>
      <c r="I278" s="58" t="str">
        <f t="shared" ca="1" si="7"/>
        <v/>
      </c>
      <c r="J278" s="31"/>
      <c r="K278" s="31"/>
      <c r="L278" s="31"/>
      <c r="M278" s="31"/>
      <c r="N278" s="31"/>
      <c r="O278" s="31"/>
      <c r="P278" s="31"/>
      <c r="Q278" s="31"/>
      <c r="R278" s="31"/>
      <c r="S278" s="31"/>
      <c r="T278" s="31"/>
      <c r="U278" s="31"/>
      <c r="V278" s="31"/>
      <c r="W278" s="31"/>
      <c r="X278" s="31"/>
      <c r="Y278" s="31"/>
      <c r="Z278" s="31"/>
    </row>
    <row r="279" spans="1:26" ht="12.75" customHeight="1" x14ac:dyDescent="0.3">
      <c r="A279" s="51" t="str">
        <f t="shared" ca="1" si="8"/>
        <v/>
      </c>
      <c r="B279" s="52" t="str">
        <f t="shared" ca="1" si="1"/>
        <v/>
      </c>
      <c r="C279" s="58" t="str">
        <f t="shared" ca="1" si="2"/>
        <v/>
      </c>
      <c r="D279" s="58" t="str">
        <f t="shared" ca="1" si="11"/>
        <v/>
      </c>
      <c r="E279" s="56"/>
      <c r="F279" s="58" t="str">
        <f t="shared" ca="1" si="4"/>
        <v/>
      </c>
      <c r="G279" s="58" t="str">
        <f t="shared" ca="1" si="5"/>
        <v/>
      </c>
      <c r="H279" s="58" t="str">
        <f t="shared" ca="1" si="6"/>
        <v/>
      </c>
      <c r="I279" s="58" t="str">
        <f t="shared" ca="1" si="7"/>
        <v/>
      </c>
      <c r="J279" s="31"/>
      <c r="K279" s="31"/>
      <c r="L279" s="31"/>
      <c r="M279" s="31"/>
      <c r="N279" s="31"/>
      <c r="O279" s="31"/>
      <c r="P279" s="31"/>
      <c r="Q279" s="31"/>
      <c r="R279" s="31"/>
      <c r="S279" s="31"/>
      <c r="T279" s="31"/>
      <c r="U279" s="31"/>
      <c r="V279" s="31"/>
      <c r="W279" s="31"/>
      <c r="X279" s="31"/>
      <c r="Y279" s="31"/>
      <c r="Z279" s="31"/>
    </row>
    <row r="280" spans="1:26" ht="12.75" customHeight="1" x14ac:dyDescent="0.3">
      <c r="A280" s="51" t="str">
        <f t="shared" ca="1" si="8"/>
        <v/>
      </c>
      <c r="B280" s="52" t="str">
        <f t="shared" ca="1" si="1"/>
        <v/>
      </c>
      <c r="C280" s="58" t="str">
        <f t="shared" ca="1" si="2"/>
        <v/>
      </c>
      <c r="D280" s="58" t="str">
        <f t="shared" ref="D280:D343" ca="1" si="12">IF(B280="","",IF(roundOpt,ROUND((B280-B279)*$I$8*H279,2),(B280-B279)*$I$8*H279))</f>
        <v/>
      </c>
      <c r="E280" s="56"/>
      <c r="F280" s="58" t="str">
        <f t="shared" ca="1" si="4"/>
        <v/>
      </c>
      <c r="G280" s="58" t="str">
        <f t="shared" ca="1" si="5"/>
        <v/>
      </c>
      <c r="H280" s="58" t="str">
        <f t="shared" ca="1" si="6"/>
        <v/>
      </c>
      <c r="I280" s="58" t="str">
        <f t="shared" ca="1" si="7"/>
        <v/>
      </c>
      <c r="J280" s="31"/>
      <c r="K280" s="31"/>
      <c r="L280" s="31"/>
      <c r="M280" s="31"/>
      <c r="N280" s="31"/>
      <c r="O280" s="31"/>
      <c r="P280" s="31"/>
      <c r="Q280" s="31"/>
      <c r="R280" s="31"/>
      <c r="S280" s="31"/>
      <c r="T280" s="31"/>
      <c r="U280" s="31"/>
      <c r="V280" s="31"/>
      <c r="W280" s="31"/>
      <c r="X280" s="31"/>
      <c r="Y280" s="31"/>
      <c r="Z280" s="31"/>
    </row>
    <row r="281" spans="1:26" ht="12.75" customHeight="1" x14ac:dyDescent="0.3">
      <c r="A281" s="51" t="str">
        <f t="shared" ca="1" si="8"/>
        <v/>
      </c>
      <c r="B281" s="52" t="str">
        <f t="shared" ca="1" si="1"/>
        <v/>
      </c>
      <c r="C281" s="58" t="str">
        <f t="shared" ca="1" si="2"/>
        <v/>
      </c>
      <c r="D281" s="58" t="str">
        <f t="shared" ca="1" si="12"/>
        <v/>
      </c>
      <c r="E281" s="56"/>
      <c r="F281" s="58" t="str">
        <f t="shared" ca="1" si="4"/>
        <v/>
      </c>
      <c r="G281" s="58" t="str">
        <f t="shared" ca="1" si="5"/>
        <v/>
      </c>
      <c r="H281" s="58" t="str">
        <f t="shared" ca="1" si="6"/>
        <v/>
      </c>
      <c r="I281" s="58" t="str">
        <f t="shared" ca="1" si="7"/>
        <v/>
      </c>
      <c r="J281" s="31"/>
      <c r="K281" s="31"/>
      <c r="L281" s="31"/>
      <c r="M281" s="31"/>
      <c r="N281" s="31"/>
      <c r="O281" s="31"/>
      <c r="P281" s="31"/>
      <c r="Q281" s="31"/>
      <c r="R281" s="31"/>
      <c r="S281" s="31"/>
      <c r="T281" s="31"/>
      <c r="U281" s="31"/>
      <c r="V281" s="31"/>
      <c r="W281" s="31"/>
      <c r="X281" s="31"/>
      <c r="Y281" s="31"/>
      <c r="Z281" s="31"/>
    </row>
    <row r="282" spans="1:26" ht="12.75" customHeight="1" x14ac:dyDescent="0.3">
      <c r="A282" s="51" t="str">
        <f t="shared" ca="1" si="8"/>
        <v/>
      </c>
      <c r="B282" s="52" t="str">
        <f t="shared" ca="1" si="1"/>
        <v/>
      </c>
      <c r="C282" s="58" t="str">
        <f t="shared" ca="1" si="2"/>
        <v/>
      </c>
      <c r="D282" s="58" t="str">
        <f t="shared" ca="1" si="12"/>
        <v/>
      </c>
      <c r="E282" s="56"/>
      <c r="F282" s="58" t="str">
        <f t="shared" ca="1" si="4"/>
        <v/>
      </c>
      <c r="G282" s="58" t="str">
        <f t="shared" ca="1" si="5"/>
        <v/>
      </c>
      <c r="H282" s="58" t="str">
        <f t="shared" ca="1" si="6"/>
        <v/>
      </c>
      <c r="I282" s="58" t="str">
        <f t="shared" ca="1" si="7"/>
        <v/>
      </c>
      <c r="J282" s="31"/>
      <c r="K282" s="31"/>
      <c r="L282" s="31"/>
      <c r="M282" s="31"/>
      <c r="N282" s="31"/>
      <c r="O282" s="31"/>
      <c r="P282" s="31"/>
      <c r="Q282" s="31"/>
      <c r="R282" s="31"/>
      <c r="S282" s="31"/>
      <c r="T282" s="31"/>
      <c r="U282" s="31"/>
      <c r="V282" s="31"/>
      <c r="W282" s="31"/>
      <c r="X282" s="31"/>
      <c r="Y282" s="31"/>
      <c r="Z282" s="31"/>
    </row>
    <row r="283" spans="1:26" ht="12.75" customHeight="1" x14ac:dyDescent="0.3">
      <c r="A283" s="51" t="str">
        <f t="shared" ca="1" si="8"/>
        <v/>
      </c>
      <c r="B283" s="52" t="str">
        <f t="shared" ca="1" si="1"/>
        <v/>
      </c>
      <c r="C283" s="58" t="str">
        <f t="shared" ca="1" si="2"/>
        <v/>
      </c>
      <c r="D283" s="58" t="str">
        <f t="shared" ca="1" si="12"/>
        <v/>
      </c>
      <c r="E283" s="56"/>
      <c r="F283" s="58" t="str">
        <f t="shared" ca="1" si="4"/>
        <v/>
      </c>
      <c r="G283" s="58" t="str">
        <f t="shared" ca="1" si="5"/>
        <v/>
      </c>
      <c r="H283" s="58" t="str">
        <f t="shared" ca="1" si="6"/>
        <v/>
      </c>
      <c r="I283" s="58" t="str">
        <f t="shared" ca="1" si="7"/>
        <v/>
      </c>
      <c r="J283" s="31"/>
      <c r="K283" s="31"/>
      <c r="L283" s="31"/>
      <c r="M283" s="31"/>
      <c r="N283" s="31"/>
      <c r="O283" s="31"/>
      <c r="P283" s="31"/>
      <c r="Q283" s="31"/>
      <c r="R283" s="31"/>
      <c r="S283" s="31"/>
      <c r="T283" s="31"/>
      <c r="U283" s="31"/>
      <c r="V283" s="31"/>
      <c r="W283" s="31"/>
      <c r="X283" s="31"/>
      <c r="Y283" s="31"/>
      <c r="Z283" s="31"/>
    </row>
    <row r="284" spans="1:26" ht="12.75" customHeight="1" x14ac:dyDescent="0.3">
      <c r="A284" s="51" t="str">
        <f t="shared" ca="1" si="8"/>
        <v/>
      </c>
      <c r="B284" s="52" t="str">
        <f t="shared" ca="1" si="1"/>
        <v/>
      </c>
      <c r="C284" s="58" t="str">
        <f t="shared" ca="1" si="2"/>
        <v/>
      </c>
      <c r="D284" s="58" t="str">
        <f t="shared" ca="1" si="12"/>
        <v/>
      </c>
      <c r="E284" s="56"/>
      <c r="F284" s="58" t="str">
        <f t="shared" ca="1" si="4"/>
        <v/>
      </c>
      <c r="G284" s="58" t="str">
        <f t="shared" ca="1" si="5"/>
        <v/>
      </c>
      <c r="H284" s="58" t="str">
        <f t="shared" ca="1" si="6"/>
        <v/>
      </c>
      <c r="I284" s="58" t="str">
        <f t="shared" ca="1" si="7"/>
        <v/>
      </c>
      <c r="J284" s="31"/>
      <c r="K284" s="31"/>
      <c r="L284" s="31"/>
      <c r="M284" s="31"/>
      <c r="N284" s="31"/>
      <c r="O284" s="31"/>
      <c r="P284" s="31"/>
      <c r="Q284" s="31"/>
      <c r="R284" s="31"/>
      <c r="S284" s="31"/>
      <c r="T284" s="31"/>
      <c r="U284" s="31"/>
      <c r="V284" s="31"/>
      <c r="W284" s="31"/>
      <c r="X284" s="31"/>
      <c r="Y284" s="31"/>
      <c r="Z284" s="31"/>
    </row>
    <row r="285" spans="1:26" ht="12.75" customHeight="1" x14ac:dyDescent="0.3">
      <c r="A285" s="51" t="str">
        <f t="shared" ca="1" si="8"/>
        <v/>
      </c>
      <c r="B285" s="52" t="str">
        <f t="shared" ca="1" si="1"/>
        <v/>
      </c>
      <c r="C285" s="58" t="str">
        <f t="shared" ca="1" si="2"/>
        <v/>
      </c>
      <c r="D285" s="58" t="str">
        <f t="shared" ca="1" si="12"/>
        <v/>
      </c>
      <c r="E285" s="56"/>
      <c r="F285" s="58" t="str">
        <f t="shared" ca="1" si="4"/>
        <v/>
      </c>
      <c r="G285" s="58" t="str">
        <f t="shared" ca="1" si="5"/>
        <v/>
      </c>
      <c r="H285" s="58" t="str">
        <f t="shared" ca="1" si="6"/>
        <v/>
      </c>
      <c r="I285" s="58" t="str">
        <f t="shared" ca="1" si="7"/>
        <v/>
      </c>
      <c r="J285" s="31"/>
      <c r="K285" s="31"/>
      <c r="L285" s="31"/>
      <c r="M285" s="31"/>
      <c r="N285" s="31"/>
      <c r="O285" s="31"/>
      <c r="P285" s="31"/>
      <c r="Q285" s="31"/>
      <c r="R285" s="31"/>
      <c r="S285" s="31"/>
      <c r="T285" s="31"/>
      <c r="U285" s="31"/>
      <c r="V285" s="31"/>
      <c r="W285" s="31"/>
      <c r="X285" s="31"/>
      <c r="Y285" s="31"/>
      <c r="Z285" s="31"/>
    </row>
    <row r="286" spans="1:26" ht="12.75" customHeight="1" x14ac:dyDescent="0.3">
      <c r="A286" s="51" t="str">
        <f t="shared" ca="1" si="8"/>
        <v/>
      </c>
      <c r="B286" s="52" t="str">
        <f t="shared" ca="1" si="1"/>
        <v/>
      </c>
      <c r="C286" s="58" t="str">
        <f t="shared" ca="1" si="2"/>
        <v/>
      </c>
      <c r="D286" s="58" t="str">
        <f t="shared" ca="1" si="12"/>
        <v/>
      </c>
      <c r="E286" s="56"/>
      <c r="F286" s="58" t="str">
        <f t="shared" ca="1" si="4"/>
        <v/>
      </c>
      <c r="G286" s="58" t="str">
        <f t="shared" ca="1" si="5"/>
        <v/>
      </c>
      <c r="H286" s="58" t="str">
        <f t="shared" ca="1" si="6"/>
        <v/>
      </c>
      <c r="I286" s="58" t="str">
        <f t="shared" ca="1" si="7"/>
        <v/>
      </c>
      <c r="J286" s="31"/>
      <c r="K286" s="31"/>
      <c r="L286" s="31"/>
      <c r="M286" s="31"/>
      <c r="N286" s="31"/>
      <c r="O286" s="31"/>
      <c r="P286" s="31"/>
      <c r="Q286" s="31"/>
      <c r="R286" s="31"/>
      <c r="S286" s="31"/>
      <c r="T286" s="31"/>
      <c r="U286" s="31"/>
      <c r="V286" s="31"/>
      <c r="W286" s="31"/>
      <c r="X286" s="31"/>
      <c r="Y286" s="31"/>
      <c r="Z286" s="31"/>
    </row>
    <row r="287" spans="1:26" ht="12.75" customHeight="1" x14ac:dyDescent="0.3">
      <c r="A287" s="51" t="str">
        <f t="shared" ca="1" si="8"/>
        <v/>
      </c>
      <c r="B287" s="52" t="str">
        <f t="shared" ca="1" si="1"/>
        <v/>
      </c>
      <c r="C287" s="58" t="str">
        <f t="shared" ca="1" si="2"/>
        <v/>
      </c>
      <c r="D287" s="58" t="str">
        <f t="shared" ca="1" si="12"/>
        <v/>
      </c>
      <c r="E287" s="56"/>
      <c r="F287" s="58" t="str">
        <f t="shared" ca="1" si="4"/>
        <v/>
      </c>
      <c r="G287" s="58" t="str">
        <f t="shared" ca="1" si="5"/>
        <v/>
      </c>
      <c r="H287" s="58" t="str">
        <f t="shared" ca="1" si="6"/>
        <v/>
      </c>
      <c r="I287" s="58" t="str">
        <f t="shared" ca="1" si="7"/>
        <v/>
      </c>
      <c r="J287" s="31"/>
      <c r="K287" s="31"/>
      <c r="L287" s="31"/>
      <c r="M287" s="31"/>
      <c r="N287" s="31"/>
      <c r="O287" s="31"/>
      <c r="P287" s="31"/>
      <c r="Q287" s="31"/>
      <c r="R287" s="31"/>
      <c r="S287" s="31"/>
      <c r="T287" s="31"/>
      <c r="U287" s="31"/>
      <c r="V287" s="31"/>
      <c r="W287" s="31"/>
      <c r="X287" s="31"/>
      <c r="Y287" s="31"/>
      <c r="Z287" s="31"/>
    </row>
    <row r="288" spans="1:26" ht="12.75" customHeight="1" x14ac:dyDescent="0.3">
      <c r="A288" s="51" t="str">
        <f t="shared" ca="1" si="8"/>
        <v/>
      </c>
      <c r="B288" s="52" t="str">
        <f t="shared" ca="1" si="1"/>
        <v/>
      </c>
      <c r="C288" s="58" t="str">
        <f t="shared" ca="1" si="2"/>
        <v/>
      </c>
      <c r="D288" s="58" t="str">
        <f t="shared" ca="1" si="12"/>
        <v/>
      </c>
      <c r="E288" s="56"/>
      <c r="F288" s="58" t="str">
        <f t="shared" ca="1" si="4"/>
        <v/>
      </c>
      <c r="G288" s="58" t="str">
        <f t="shared" ca="1" si="5"/>
        <v/>
      </c>
      <c r="H288" s="58" t="str">
        <f t="shared" ca="1" si="6"/>
        <v/>
      </c>
      <c r="I288" s="58" t="str">
        <f t="shared" ca="1" si="7"/>
        <v/>
      </c>
      <c r="J288" s="31"/>
      <c r="K288" s="31"/>
      <c r="L288" s="31"/>
      <c r="M288" s="31"/>
      <c r="N288" s="31"/>
      <c r="O288" s="31"/>
      <c r="P288" s="31"/>
      <c r="Q288" s="31"/>
      <c r="R288" s="31"/>
      <c r="S288" s="31"/>
      <c r="T288" s="31"/>
      <c r="U288" s="31"/>
      <c r="V288" s="31"/>
      <c r="W288" s="31"/>
      <c r="X288" s="31"/>
      <c r="Y288" s="31"/>
      <c r="Z288" s="31"/>
    </row>
    <row r="289" spans="1:26" ht="12.75" customHeight="1" x14ac:dyDescent="0.3">
      <c r="A289" s="51" t="str">
        <f t="shared" ca="1" si="8"/>
        <v/>
      </c>
      <c r="B289" s="52" t="str">
        <f t="shared" ca="1" si="1"/>
        <v/>
      </c>
      <c r="C289" s="58" t="str">
        <f t="shared" ca="1" si="2"/>
        <v/>
      </c>
      <c r="D289" s="58" t="str">
        <f t="shared" ca="1" si="12"/>
        <v/>
      </c>
      <c r="E289" s="56"/>
      <c r="F289" s="58" t="str">
        <f t="shared" ca="1" si="4"/>
        <v/>
      </c>
      <c r="G289" s="58" t="str">
        <f t="shared" ca="1" si="5"/>
        <v/>
      </c>
      <c r="H289" s="58" t="str">
        <f t="shared" ca="1" si="6"/>
        <v/>
      </c>
      <c r="I289" s="58" t="str">
        <f t="shared" ca="1" si="7"/>
        <v/>
      </c>
      <c r="J289" s="31"/>
      <c r="K289" s="31"/>
      <c r="L289" s="31"/>
      <c r="M289" s="31"/>
      <c r="N289" s="31"/>
      <c r="O289" s="31"/>
      <c r="P289" s="31"/>
      <c r="Q289" s="31"/>
      <c r="R289" s="31"/>
      <c r="S289" s="31"/>
      <c r="T289" s="31"/>
      <c r="U289" s="31"/>
      <c r="V289" s="31"/>
      <c r="W289" s="31"/>
      <c r="X289" s="31"/>
      <c r="Y289" s="31"/>
      <c r="Z289" s="31"/>
    </row>
    <row r="290" spans="1:26" ht="12.75" customHeight="1" x14ac:dyDescent="0.3">
      <c r="A290" s="51" t="str">
        <f t="shared" ca="1" si="8"/>
        <v/>
      </c>
      <c r="B290" s="52" t="str">
        <f t="shared" ca="1" si="1"/>
        <v/>
      </c>
      <c r="C290" s="58" t="str">
        <f t="shared" ca="1" si="2"/>
        <v/>
      </c>
      <c r="D290" s="58" t="str">
        <f t="shared" ca="1" si="12"/>
        <v/>
      </c>
      <c r="E290" s="56"/>
      <c r="F290" s="58" t="str">
        <f t="shared" ca="1" si="4"/>
        <v/>
      </c>
      <c r="G290" s="58" t="str">
        <f t="shared" ca="1" si="5"/>
        <v/>
      </c>
      <c r="H290" s="58" t="str">
        <f t="shared" ca="1" si="6"/>
        <v/>
      </c>
      <c r="I290" s="58" t="str">
        <f t="shared" ca="1" si="7"/>
        <v/>
      </c>
      <c r="J290" s="31"/>
      <c r="K290" s="31"/>
      <c r="L290" s="31"/>
      <c r="M290" s="31"/>
      <c r="N290" s="31"/>
      <c r="O290" s="31"/>
      <c r="P290" s="31"/>
      <c r="Q290" s="31"/>
      <c r="R290" s="31"/>
      <c r="S290" s="31"/>
      <c r="T290" s="31"/>
      <c r="U290" s="31"/>
      <c r="V290" s="31"/>
      <c r="W290" s="31"/>
      <c r="X290" s="31"/>
      <c r="Y290" s="31"/>
      <c r="Z290" s="31"/>
    </row>
    <row r="291" spans="1:26" ht="12.75" customHeight="1" x14ac:dyDescent="0.3">
      <c r="A291" s="51" t="str">
        <f t="shared" ca="1" si="8"/>
        <v/>
      </c>
      <c r="B291" s="52" t="str">
        <f t="shared" ca="1" si="1"/>
        <v/>
      </c>
      <c r="C291" s="58" t="str">
        <f t="shared" ca="1" si="2"/>
        <v/>
      </c>
      <c r="D291" s="58" t="str">
        <f t="shared" ca="1" si="12"/>
        <v/>
      </c>
      <c r="E291" s="56"/>
      <c r="F291" s="58" t="str">
        <f t="shared" ca="1" si="4"/>
        <v/>
      </c>
      <c r="G291" s="58" t="str">
        <f t="shared" ca="1" si="5"/>
        <v/>
      </c>
      <c r="H291" s="58" t="str">
        <f t="shared" ca="1" si="6"/>
        <v/>
      </c>
      <c r="I291" s="58" t="str">
        <f t="shared" ca="1" si="7"/>
        <v/>
      </c>
      <c r="J291" s="31"/>
      <c r="K291" s="31"/>
      <c r="L291" s="31"/>
      <c r="M291" s="31"/>
      <c r="N291" s="31"/>
      <c r="O291" s="31"/>
      <c r="P291" s="31"/>
      <c r="Q291" s="31"/>
      <c r="R291" s="31"/>
      <c r="S291" s="31"/>
      <c r="T291" s="31"/>
      <c r="U291" s="31"/>
      <c r="V291" s="31"/>
      <c r="W291" s="31"/>
      <c r="X291" s="31"/>
      <c r="Y291" s="31"/>
      <c r="Z291" s="31"/>
    </row>
    <row r="292" spans="1:26" ht="12.75" customHeight="1" x14ac:dyDescent="0.3">
      <c r="A292" s="51" t="str">
        <f t="shared" ca="1" si="8"/>
        <v/>
      </c>
      <c r="B292" s="52" t="str">
        <f t="shared" ca="1" si="1"/>
        <v/>
      </c>
      <c r="C292" s="58" t="str">
        <f t="shared" ca="1" si="2"/>
        <v/>
      </c>
      <c r="D292" s="58" t="str">
        <f t="shared" ca="1" si="12"/>
        <v/>
      </c>
      <c r="E292" s="56"/>
      <c r="F292" s="58" t="str">
        <f t="shared" ca="1" si="4"/>
        <v/>
      </c>
      <c r="G292" s="58" t="str">
        <f t="shared" ca="1" si="5"/>
        <v/>
      </c>
      <c r="H292" s="58" t="str">
        <f t="shared" ca="1" si="6"/>
        <v/>
      </c>
      <c r="I292" s="58" t="str">
        <f t="shared" ca="1" si="7"/>
        <v/>
      </c>
      <c r="J292" s="31"/>
      <c r="K292" s="31"/>
      <c r="L292" s="31"/>
      <c r="M292" s="31"/>
      <c r="N292" s="31"/>
      <c r="O292" s="31"/>
      <c r="P292" s="31"/>
      <c r="Q292" s="31"/>
      <c r="R292" s="31"/>
      <c r="S292" s="31"/>
      <c r="T292" s="31"/>
      <c r="U292" s="31"/>
      <c r="V292" s="31"/>
      <c r="W292" s="31"/>
      <c r="X292" s="31"/>
      <c r="Y292" s="31"/>
      <c r="Z292" s="31"/>
    </row>
    <row r="293" spans="1:26" ht="12.75" customHeight="1" x14ac:dyDescent="0.3">
      <c r="A293" s="51" t="str">
        <f t="shared" ca="1" si="8"/>
        <v/>
      </c>
      <c r="B293" s="52" t="str">
        <f t="shared" ca="1" si="1"/>
        <v/>
      </c>
      <c r="C293" s="58" t="str">
        <f t="shared" ca="1" si="2"/>
        <v/>
      </c>
      <c r="D293" s="58" t="str">
        <f t="shared" ca="1" si="12"/>
        <v/>
      </c>
      <c r="E293" s="56"/>
      <c r="F293" s="58" t="str">
        <f t="shared" ca="1" si="4"/>
        <v/>
      </c>
      <c r="G293" s="58" t="str">
        <f t="shared" ca="1" si="5"/>
        <v/>
      </c>
      <c r="H293" s="58" t="str">
        <f t="shared" ca="1" si="6"/>
        <v/>
      </c>
      <c r="I293" s="58" t="str">
        <f t="shared" ca="1" si="7"/>
        <v/>
      </c>
      <c r="J293" s="31"/>
      <c r="K293" s="31"/>
      <c r="L293" s="31"/>
      <c r="M293" s="31"/>
      <c r="N293" s="31"/>
      <c r="O293" s="31"/>
      <c r="P293" s="31"/>
      <c r="Q293" s="31"/>
      <c r="R293" s="31"/>
      <c r="S293" s="31"/>
      <c r="T293" s="31"/>
      <c r="U293" s="31"/>
      <c r="V293" s="31"/>
      <c r="W293" s="31"/>
      <c r="X293" s="31"/>
      <c r="Y293" s="31"/>
      <c r="Z293" s="31"/>
    </row>
    <row r="294" spans="1:26" ht="12.75" customHeight="1" x14ac:dyDescent="0.3">
      <c r="A294" s="51" t="str">
        <f t="shared" ca="1" si="8"/>
        <v/>
      </c>
      <c r="B294" s="52" t="str">
        <f t="shared" ca="1" si="1"/>
        <v/>
      </c>
      <c r="C294" s="58" t="str">
        <f t="shared" ca="1" si="2"/>
        <v/>
      </c>
      <c r="D294" s="58" t="str">
        <f t="shared" ca="1" si="12"/>
        <v/>
      </c>
      <c r="E294" s="56"/>
      <c r="F294" s="58" t="str">
        <f t="shared" ca="1" si="4"/>
        <v/>
      </c>
      <c r="G294" s="58" t="str">
        <f t="shared" ca="1" si="5"/>
        <v/>
      </c>
      <c r="H294" s="58" t="str">
        <f t="shared" ca="1" si="6"/>
        <v/>
      </c>
      <c r="I294" s="58" t="str">
        <f t="shared" ca="1" si="7"/>
        <v/>
      </c>
      <c r="J294" s="31"/>
      <c r="K294" s="31"/>
      <c r="L294" s="31"/>
      <c r="M294" s="31"/>
      <c r="N294" s="31"/>
      <c r="O294" s="31"/>
      <c r="P294" s="31"/>
      <c r="Q294" s="31"/>
      <c r="R294" s="31"/>
      <c r="S294" s="31"/>
      <c r="T294" s="31"/>
      <c r="U294" s="31"/>
      <c r="V294" s="31"/>
      <c r="W294" s="31"/>
      <c r="X294" s="31"/>
      <c r="Y294" s="31"/>
      <c r="Z294" s="31"/>
    </row>
    <row r="295" spans="1:26" ht="12.75" customHeight="1" x14ac:dyDescent="0.3">
      <c r="A295" s="51" t="str">
        <f t="shared" ca="1" si="8"/>
        <v/>
      </c>
      <c r="B295" s="52" t="str">
        <f t="shared" ca="1" si="1"/>
        <v/>
      </c>
      <c r="C295" s="58" t="str">
        <f t="shared" ca="1" si="2"/>
        <v/>
      </c>
      <c r="D295" s="58" t="str">
        <f t="shared" ca="1" si="12"/>
        <v/>
      </c>
      <c r="E295" s="56"/>
      <c r="F295" s="58" t="str">
        <f t="shared" ca="1" si="4"/>
        <v/>
      </c>
      <c r="G295" s="58" t="str">
        <f t="shared" ca="1" si="5"/>
        <v/>
      </c>
      <c r="H295" s="58" t="str">
        <f t="shared" ca="1" si="6"/>
        <v/>
      </c>
      <c r="I295" s="58" t="str">
        <f t="shared" ca="1" si="7"/>
        <v/>
      </c>
      <c r="J295" s="31"/>
      <c r="K295" s="31"/>
      <c r="L295" s="31"/>
      <c r="M295" s="31"/>
      <c r="N295" s="31"/>
      <c r="O295" s="31"/>
      <c r="P295" s="31"/>
      <c r="Q295" s="31"/>
      <c r="R295" s="31"/>
      <c r="S295" s="31"/>
      <c r="T295" s="31"/>
      <c r="U295" s="31"/>
      <c r="V295" s="31"/>
      <c r="W295" s="31"/>
      <c r="X295" s="31"/>
      <c r="Y295" s="31"/>
      <c r="Z295" s="31"/>
    </row>
    <row r="296" spans="1:26" ht="12.75" customHeight="1" x14ac:dyDescent="0.3">
      <c r="A296" s="51" t="str">
        <f t="shared" ca="1" si="8"/>
        <v/>
      </c>
      <c r="B296" s="52" t="str">
        <f t="shared" ca="1" si="1"/>
        <v/>
      </c>
      <c r="C296" s="58" t="str">
        <f t="shared" ca="1" si="2"/>
        <v/>
      </c>
      <c r="D296" s="58" t="str">
        <f t="shared" ca="1" si="12"/>
        <v/>
      </c>
      <c r="E296" s="56"/>
      <c r="F296" s="58" t="str">
        <f t="shared" ca="1" si="4"/>
        <v/>
      </c>
      <c r="G296" s="58" t="str">
        <f t="shared" ca="1" si="5"/>
        <v/>
      </c>
      <c r="H296" s="58" t="str">
        <f t="shared" ca="1" si="6"/>
        <v/>
      </c>
      <c r="I296" s="58" t="str">
        <f t="shared" ca="1" si="7"/>
        <v/>
      </c>
      <c r="J296" s="31"/>
      <c r="K296" s="31"/>
      <c r="L296" s="31"/>
      <c r="M296" s="31"/>
      <c r="N296" s="31"/>
      <c r="O296" s="31"/>
      <c r="P296" s="31"/>
      <c r="Q296" s="31"/>
      <c r="R296" s="31"/>
      <c r="S296" s="31"/>
      <c r="T296" s="31"/>
      <c r="U296" s="31"/>
      <c r="V296" s="31"/>
      <c r="W296" s="31"/>
      <c r="X296" s="31"/>
      <c r="Y296" s="31"/>
      <c r="Z296" s="31"/>
    </row>
    <row r="297" spans="1:26" ht="12.75" customHeight="1" x14ac:dyDescent="0.3">
      <c r="A297" s="51" t="str">
        <f t="shared" ca="1" si="8"/>
        <v/>
      </c>
      <c r="B297" s="52" t="str">
        <f t="shared" ca="1" si="1"/>
        <v/>
      </c>
      <c r="C297" s="58" t="str">
        <f t="shared" ca="1" si="2"/>
        <v/>
      </c>
      <c r="D297" s="58" t="str">
        <f t="shared" ca="1" si="12"/>
        <v/>
      </c>
      <c r="E297" s="56"/>
      <c r="F297" s="58" t="str">
        <f t="shared" ca="1" si="4"/>
        <v/>
      </c>
      <c r="G297" s="58" t="str">
        <f t="shared" ca="1" si="5"/>
        <v/>
      </c>
      <c r="H297" s="58" t="str">
        <f t="shared" ca="1" si="6"/>
        <v/>
      </c>
      <c r="I297" s="58" t="str">
        <f t="shared" ca="1" si="7"/>
        <v/>
      </c>
      <c r="J297" s="31"/>
      <c r="K297" s="31"/>
      <c r="L297" s="31"/>
      <c r="M297" s="31"/>
      <c r="N297" s="31"/>
      <c r="O297" s="31"/>
      <c r="P297" s="31"/>
      <c r="Q297" s="31"/>
      <c r="R297" s="31"/>
      <c r="S297" s="31"/>
      <c r="T297" s="31"/>
      <c r="U297" s="31"/>
      <c r="V297" s="31"/>
      <c r="W297" s="31"/>
      <c r="X297" s="31"/>
      <c r="Y297" s="31"/>
      <c r="Z297" s="31"/>
    </row>
    <row r="298" spans="1:26" ht="12.75" customHeight="1" x14ac:dyDescent="0.3">
      <c r="A298" s="51" t="str">
        <f t="shared" ca="1" si="8"/>
        <v/>
      </c>
      <c r="B298" s="52" t="str">
        <f t="shared" ca="1" si="1"/>
        <v/>
      </c>
      <c r="C298" s="58" t="str">
        <f t="shared" ca="1" si="2"/>
        <v/>
      </c>
      <c r="D298" s="58" t="str">
        <f t="shared" ca="1" si="12"/>
        <v/>
      </c>
      <c r="E298" s="56"/>
      <c r="F298" s="58" t="str">
        <f t="shared" ca="1" si="4"/>
        <v/>
      </c>
      <c r="G298" s="58" t="str">
        <f t="shared" ca="1" si="5"/>
        <v/>
      </c>
      <c r="H298" s="58" t="str">
        <f t="shared" ca="1" si="6"/>
        <v/>
      </c>
      <c r="I298" s="58" t="str">
        <f t="shared" ca="1" si="7"/>
        <v/>
      </c>
      <c r="J298" s="31"/>
      <c r="K298" s="31"/>
      <c r="L298" s="31"/>
      <c r="M298" s="31"/>
      <c r="N298" s="31"/>
      <c r="O298" s="31"/>
      <c r="P298" s="31"/>
      <c r="Q298" s="31"/>
      <c r="R298" s="31"/>
      <c r="S298" s="31"/>
      <c r="T298" s="31"/>
      <c r="U298" s="31"/>
      <c r="V298" s="31"/>
      <c r="W298" s="31"/>
      <c r="X298" s="31"/>
      <c r="Y298" s="31"/>
      <c r="Z298" s="31"/>
    </row>
    <row r="299" spans="1:26" ht="12.75" customHeight="1" x14ac:dyDescent="0.3">
      <c r="A299" s="51" t="str">
        <f t="shared" ca="1" si="8"/>
        <v/>
      </c>
      <c r="B299" s="52" t="str">
        <f t="shared" ca="1" si="1"/>
        <v/>
      </c>
      <c r="C299" s="58" t="str">
        <f t="shared" ca="1" si="2"/>
        <v/>
      </c>
      <c r="D299" s="58" t="str">
        <f t="shared" ca="1" si="12"/>
        <v/>
      </c>
      <c r="E299" s="56"/>
      <c r="F299" s="58" t="str">
        <f t="shared" ca="1" si="4"/>
        <v/>
      </c>
      <c r="G299" s="58" t="str">
        <f t="shared" ca="1" si="5"/>
        <v/>
      </c>
      <c r="H299" s="58" t="str">
        <f t="shared" ca="1" si="6"/>
        <v/>
      </c>
      <c r="I299" s="58" t="str">
        <f t="shared" ca="1" si="7"/>
        <v/>
      </c>
      <c r="J299" s="31"/>
      <c r="K299" s="31"/>
      <c r="L299" s="31"/>
      <c r="M299" s="31"/>
      <c r="N299" s="31"/>
      <c r="O299" s="31"/>
      <c r="P299" s="31"/>
      <c r="Q299" s="31"/>
      <c r="R299" s="31"/>
      <c r="S299" s="31"/>
      <c r="T299" s="31"/>
      <c r="U299" s="31"/>
      <c r="V299" s="31"/>
      <c r="W299" s="31"/>
      <c r="X299" s="31"/>
      <c r="Y299" s="31"/>
      <c r="Z299" s="31"/>
    </row>
    <row r="300" spans="1:26" ht="12.75" customHeight="1" x14ac:dyDescent="0.3">
      <c r="A300" s="51" t="str">
        <f t="shared" ca="1" si="8"/>
        <v/>
      </c>
      <c r="B300" s="52" t="str">
        <f t="shared" ca="1" si="1"/>
        <v/>
      </c>
      <c r="C300" s="58" t="str">
        <f t="shared" ca="1" si="2"/>
        <v/>
      </c>
      <c r="D300" s="58" t="str">
        <f t="shared" ca="1" si="12"/>
        <v/>
      </c>
      <c r="E300" s="56"/>
      <c r="F300" s="58" t="str">
        <f t="shared" ca="1" si="4"/>
        <v/>
      </c>
      <c r="G300" s="58" t="str">
        <f t="shared" ca="1" si="5"/>
        <v/>
      </c>
      <c r="H300" s="58" t="str">
        <f t="shared" ca="1" si="6"/>
        <v/>
      </c>
      <c r="I300" s="58" t="str">
        <f t="shared" ca="1" si="7"/>
        <v/>
      </c>
      <c r="J300" s="31"/>
      <c r="K300" s="31"/>
      <c r="L300" s="31"/>
      <c r="M300" s="31"/>
      <c r="N300" s="31"/>
      <c r="O300" s="31"/>
      <c r="P300" s="31"/>
      <c r="Q300" s="31"/>
      <c r="R300" s="31"/>
      <c r="S300" s="31"/>
      <c r="T300" s="31"/>
      <c r="U300" s="31"/>
      <c r="V300" s="31"/>
      <c r="W300" s="31"/>
      <c r="X300" s="31"/>
      <c r="Y300" s="31"/>
      <c r="Z300" s="31"/>
    </row>
    <row r="301" spans="1:26" ht="12.75" customHeight="1" x14ac:dyDescent="0.3">
      <c r="A301" s="51" t="str">
        <f t="shared" ca="1" si="8"/>
        <v/>
      </c>
      <c r="B301" s="52" t="str">
        <f t="shared" ca="1" si="1"/>
        <v/>
      </c>
      <c r="C301" s="58" t="str">
        <f t="shared" ca="1" si="2"/>
        <v/>
      </c>
      <c r="D301" s="58" t="str">
        <f t="shared" ca="1" si="12"/>
        <v/>
      </c>
      <c r="E301" s="56"/>
      <c r="F301" s="58" t="str">
        <f t="shared" ca="1" si="4"/>
        <v/>
      </c>
      <c r="G301" s="58" t="str">
        <f t="shared" ca="1" si="5"/>
        <v/>
      </c>
      <c r="H301" s="58" t="str">
        <f t="shared" ca="1" si="6"/>
        <v/>
      </c>
      <c r="I301" s="58" t="str">
        <f t="shared" ca="1" si="7"/>
        <v/>
      </c>
      <c r="J301" s="31"/>
      <c r="K301" s="31"/>
      <c r="L301" s="31"/>
      <c r="M301" s="31"/>
      <c r="N301" s="31"/>
      <c r="O301" s="31"/>
      <c r="P301" s="31"/>
      <c r="Q301" s="31"/>
      <c r="R301" s="31"/>
      <c r="S301" s="31"/>
      <c r="T301" s="31"/>
      <c r="U301" s="31"/>
      <c r="V301" s="31"/>
      <c r="W301" s="31"/>
      <c r="X301" s="31"/>
      <c r="Y301" s="31"/>
      <c r="Z301" s="31"/>
    </row>
    <row r="302" spans="1:26" ht="12.75" customHeight="1" x14ac:dyDescent="0.3">
      <c r="A302" s="51" t="str">
        <f t="shared" ca="1" si="8"/>
        <v/>
      </c>
      <c r="B302" s="52" t="str">
        <f t="shared" ca="1" si="1"/>
        <v/>
      </c>
      <c r="C302" s="58" t="str">
        <f t="shared" ca="1" si="2"/>
        <v/>
      </c>
      <c r="D302" s="58" t="str">
        <f t="shared" ca="1" si="12"/>
        <v/>
      </c>
      <c r="E302" s="56"/>
      <c r="F302" s="58" t="str">
        <f t="shared" ca="1" si="4"/>
        <v/>
      </c>
      <c r="G302" s="58" t="str">
        <f t="shared" ca="1" si="5"/>
        <v/>
      </c>
      <c r="H302" s="58" t="str">
        <f t="shared" ca="1" si="6"/>
        <v/>
      </c>
      <c r="I302" s="58" t="str">
        <f t="shared" ca="1" si="7"/>
        <v/>
      </c>
      <c r="J302" s="31"/>
      <c r="K302" s="31"/>
      <c r="L302" s="31"/>
      <c r="M302" s="31"/>
      <c r="N302" s="31"/>
      <c r="O302" s="31"/>
      <c r="P302" s="31"/>
      <c r="Q302" s="31"/>
      <c r="R302" s="31"/>
      <c r="S302" s="31"/>
      <c r="T302" s="31"/>
      <c r="U302" s="31"/>
      <c r="V302" s="31"/>
      <c r="W302" s="31"/>
      <c r="X302" s="31"/>
      <c r="Y302" s="31"/>
      <c r="Z302" s="31"/>
    </row>
    <row r="303" spans="1:26" ht="12.75" customHeight="1" x14ac:dyDescent="0.3">
      <c r="A303" s="51" t="str">
        <f t="shared" ca="1" si="8"/>
        <v/>
      </c>
      <c r="B303" s="52" t="str">
        <f t="shared" ca="1" si="1"/>
        <v/>
      </c>
      <c r="C303" s="58" t="str">
        <f t="shared" ca="1" si="2"/>
        <v/>
      </c>
      <c r="D303" s="58" t="str">
        <f t="shared" ca="1" si="12"/>
        <v/>
      </c>
      <c r="E303" s="56"/>
      <c r="F303" s="58" t="str">
        <f t="shared" ca="1" si="4"/>
        <v/>
      </c>
      <c r="G303" s="58" t="str">
        <f t="shared" ca="1" si="5"/>
        <v/>
      </c>
      <c r="H303" s="58" t="str">
        <f t="shared" ca="1" si="6"/>
        <v/>
      </c>
      <c r="I303" s="58" t="str">
        <f t="shared" ca="1" si="7"/>
        <v/>
      </c>
      <c r="J303" s="31"/>
      <c r="K303" s="31"/>
      <c r="L303" s="31"/>
      <c r="M303" s="31"/>
      <c r="N303" s="31"/>
      <c r="O303" s="31"/>
      <c r="P303" s="31"/>
      <c r="Q303" s="31"/>
      <c r="R303" s="31"/>
      <c r="S303" s="31"/>
      <c r="T303" s="31"/>
      <c r="U303" s="31"/>
      <c r="V303" s="31"/>
      <c r="W303" s="31"/>
      <c r="X303" s="31"/>
      <c r="Y303" s="31"/>
      <c r="Z303" s="31"/>
    </row>
    <row r="304" spans="1:26" ht="12.75" customHeight="1" x14ac:dyDescent="0.3">
      <c r="A304" s="51" t="str">
        <f t="shared" ca="1" si="8"/>
        <v/>
      </c>
      <c r="B304" s="52" t="str">
        <f t="shared" ca="1" si="1"/>
        <v/>
      </c>
      <c r="C304" s="58" t="str">
        <f t="shared" ca="1" si="2"/>
        <v/>
      </c>
      <c r="D304" s="58" t="str">
        <f t="shared" ca="1" si="12"/>
        <v/>
      </c>
      <c r="E304" s="56"/>
      <c r="F304" s="58" t="str">
        <f t="shared" ca="1" si="4"/>
        <v/>
      </c>
      <c r="G304" s="58" t="str">
        <f t="shared" ca="1" si="5"/>
        <v/>
      </c>
      <c r="H304" s="58" t="str">
        <f t="shared" ca="1" si="6"/>
        <v/>
      </c>
      <c r="I304" s="58" t="str">
        <f t="shared" ca="1" si="7"/>
        <v/>
      </c>
      <c r="J304" s="31"/>
      <c r="K304" s="31"/>
      <c r="L304" s="31"/>
      <c r="M304" s="31"/>
      <c r="N304" s="31"/>
      <c r="O304" s="31"/>
      <c r="P304" s="31"/>
      <c r="Q304" s="31"/>
      <c r="R304" s="31"/>
      <c r="S304" s="31"/>
      <c r="T304" s="31"/>
      <c r="U304" s="31"/>
      <c r="V304" s="31"/>
      <c r="W304" s="31"/>
      <c r="X304" s="31"/>
      <c r="Y304" s="31"/>
      <c r="Z304" s="31"/>
    </row>
    <row r="305" spans="1:26" ht="12.75" customHeight="1" x14ac:dyDescent="0.3">
      <c r="A305" s="51" t="str">
        <f t="shared" ca="1" si="8"/>
        <v/>
      </c>
      <c r="B305" s="52" t="str">
        <f t="shared" ca="1" si="1"/>
        <v/>
      </c>
      <c r="C305" s="58" t="str">
        <f t="shared" ca="1" si="2"/>
        <v/>
      </c>
      <c r="D305" s="58" t="str">
        <f t="shared" ca="1" si="12"/>
        <v/>
      </c>
      <c r="E305" s="56"/>
      <c r="F305" s="58" t="str">
        <f t="shared" ca="1" si="4"/>
        <v/>
      </c>
      <c r="G305" s="58" t="str">
        <f t="shared" ca="1" si="5"/>
        <v/>
      </c>
      <c r="H305" s="58" t="str">
        <f t="shared" ca="1" si="6"/>
        <v/>
      </c>
      <c r="I305" s="58" t="str">
        <f t="shared" ca="1" si="7"/>
        <v/>
      </c>
      <c r="J305" s="31"/>
      <c r="K305" s="31"/>
      <c r="L305" s="31"/>
      <c r="M305" s="31"/>
      <c r="N305" s="31"/>
      <c r="O305" s="31"/>
      <c r="P305" s="31"/>
      <c r="Q305" s="31"/>
      <c r="R305" s="31"/>
      <c r="S305" s="31"/>
      <c r="T305" s="31"/>
      <c r="U305" s="31"/>
      <c r="V305" s="31"/>
      <c r="W305" s="31"/>
      <c r="X305" s="31"/>
      <c r="Y305" s="31"/>
      <c r="Z305" s="31"/>
    </row>
    <row r="306" spans="1:26" ht="12.75" customHeight="1" x14ac:dyDescent="0.3">
      <c r="A306" s="51" t="str">
        <f t="shared" ca="1" si="8"/>
        <v/>
      </c>
      <c r="B306" s="52" t="str">
        <f t="shared" ca="1" si="1"/>
        <v/>
      </c>
      <c r="C306" s="58" t="str">
        <f t="shared" ca="1" si="2"/>
        <v/>
      </c>
      <c r="D306" s="58" t="str">
        <f t="shared" ca="1" si="12"/>
        <v/>
      </c>
      <c r="E306" s="56"/>
      <c r="F306" s="58" t="str">
        <f t="shared" ca="1" si="4"/>
        <v/>
      </c>
      <c r="G306" s="58" t="str">
        <f t="shared" ca="1" si="5"/>
        <v/>
      </c>
      <c r="H306" s="58" t="str">
        <f t="shared" ca="1" si="6"/>
        <v/>
      </c>
      <c r="I306" s="58" t="str">
        <f t="shared" ca="1" si="7"/>
        <v/>
      </c>
      <c r="J306" s="31"/>
      <c r="K306" s="31"/>
      <c r="L306" s="31"/>
      <c r="M306" s="31"/>
      <c r="N306" s="31"/>
      <c r="O306" s="31"/>
      <c r="P306" s="31"/>
      <c r="Q306" s="31"/>
      <c r="R306" s="31"/>
      <c r="S306" s="31"/>
      <c r="T306" s="31"/>
      <c r="U306" s="31"/>
      <c r="V306" s="31"/>
      <c r="W306" s="31"/>
      <c r="X306" s="31"/>
      <c r="Y306" s="31"/>
      <c r="Z306" s="31"/>
    </row>
    <row r="307" spans="1:26" ht="12.75" customHeight="1" x14ac:dyDescent="0.3">
      <c r="A307" s="51" t="str">
        <f t="shared" ca="1" si="8"/>
        <v/>
      </c>
      <c r="B307" s="52" t="str">
        <f t="shared" ca="1" si="1"/>
        <v/>
      </c>
      <c r="C307" s="58" t="str">
        <f t="shared" ca="1" si="2"/>
        <v/>
      </c>
      <c r="D307" s="58" t="str">
        <f t="shared" ca="1" si="12"/>
        <v/>
      </c>
      <c r="E307" s="56"/>
      <c r="F307" s="58" t="str">
        <f t="shared" ca="1" si="4"/>
        <v/>
      </c>
      <c r="G307" s="58" t="str">
        <f t="shared" ca="1" si="5"/>
        <v/>
      </c>
      <c r="H307" s="58" t="str">
        <f t="shared" ca="1" si="6"/>
        <v/>
      </c>
      <c r="I307" s="58" t="str">
        <f t="shared" ca="1" si="7"/>
        <v/>
      </c>
      <c r="J307" s="31"/>
      <c r="K307" s="31"/>
      <c r="L307" s="31"/>
      <c r="M307" s="31"/>
      <c r="N307" s="31"/>
      <c r="O307" s="31"/>
      <c r="P307" s="31"/>
      <c r="Q307" s="31"/>
      <c r="R307" s="31"/>
      <c r="S307" s="31"/>
      <c r="T307" s="31"/>
      <c r="U307" s="31"/>
      <c r="V307" s="31"/>
      <c r="W307" s="31"/>
      <c r="X307" s="31"/>
      <c r="Y307" s="31"/>
      <c r="Z307" s="31"/>
    </row>
    <row r="308" spans="1:26" ht="12.75" customHeight="1" x14ac:dyDescent="0.3">
      <c r="A308" s="51" t="str">
        <f t="shared" ca="1" si="8"/>
        <v/>
      </c>
      <c r="B308" s="52" t="str">
        <f t="shared" ca="1" si="1"/>
        <v/>
      </c>
      <c r="C308" s="58" t="str">
        <f t="shared" ca="1" si="2"/>
        <v/>
      </c>
      <c r="D308" s="58" t="str">
        <f t="shared" ca="1" si="12"/>
        <v/>
      </c>
      <c r="E308" s="56"/>
      <c r="F308" s="58" t="str">
        <f t="shared" ca="1" si="4"/>
        <v/>
      </c>
      <c r="G308" s="58" t="str">
        <f t="shared" ca="1" si="5"/>
        <v/>
      </c>
      <c r="H308" s="58" t="str">
        <f t="shared" ca="1" si="6"/>
        <v/>
      </c>
      <c r="I308" s="58" t="str">
        <f t="shared" ca="1" si="7"/>
        <v/>
      </c>
      <c r="J308" s="31"/>
      <c r="K308" s="31"/>
      <c r="L308" s="31"/>
      <c r="M308" s="31"/>
      <c r="N308" s="31"/>
      <c r="O308" s="31"/>
      <c r="P308" s="31"/>
      <c r="Q308" s="31"/>
      <c r="R308" s="31"/>
      <c r="S308" s="31"/>
      <c r="T308" s="31"/>
      <c r="U308" s="31"/>
      <c r="V308" s="31"/>
      <c r="W308" s="31"/>
      <c r="X308" s="31"/>
      <c r="Y308" s="31"/>
      <c r="Z308" s="31"/>
    </row>
    <row r="309" spans="1:26" ht="12.75" customHeight="1" x14ac:dyDescent="0.3">
      <c r="A309" s="51" t="str">
        <f t="shared" ca="1" si="8"/>
        <v/>
      </c>
      <c r="B309" s="52" t="str">
        <f t="shared" ca="1" si="1"/>
        <v/>
      </c>
      <c r="C309" s="58" t="str">
        <f t="shared" ca="1" si="2"/>
        <v/>
      </c>
      <c r="D309" s="58" t="str">
        <f t="shared" ca="1" si="12"/>
        <v/>
      </c>
      <c r="E309" s="56"/>
      <c r="F309" s="58" t="str">
        <f t="shared" ca="1" si="4"/>
        <v/>
      </c>
      <c r="G309" s="58" t="str">
        <f t="shared" ca="1" si="5"/>
        <v/>
      </c>
      <c r="H309" s="58" t="str">
        <f t="shared" ca="1" si="6"/>
        <v/>
      </c>
      <c r="I309" s="58" t="str">
        <f t="shared" ca="1" si="7"/>
        <v/>
      </c>
      <c r="J309" s="31"/>
      <c r="K309" s="31"/>
      <c r="L309" s="31"/>
      <c r="M309" s="31"/>
      <c r="N309" s="31"/>
      <c r="O309" s="31"/>
      <c r="P309" s="31"/>
      <c r="Q309" s="31"/>
      <c r="R309" s="31"/>
      <c r="S309" s="31"/>
      <c r="T309" s="31"/>
      <c r="U309" s="31"/>
      <c r="V309" s="31"/>
      <c r="W309" s="31"/>
      <c r="X309" s="31"/>
      <c r="Y309" s="31"/>
      <c r="Z309" s="31"/>
    </row>
    <row r="310" spans="1:26" ht="12.75" customHeight="1" x14ac:dyDescent="0.3">
      <c r="A310" s="51" t="str">
        <f t="shared" ca="1" si="8"/>
        <v/>
      </c>
      <c r="B310" s="52" t="str">
        <f t="shared" ca="1" si="1"/>
        <v/>
      </c>
      <c r="C310" s="58" t="str">
        <f t="shared" ca="1" si="2"/>
        <v/>
      </c>
      <c r="D310" s="58" t="str">
        <f t="shared" ca="1" si="12"/>
        <v/>
      </c>
      <c r="E310" s="56"/>
      <c r="F310" s="58" t="str">
        <f t="shared" ca="1" si="4"/>
        <v/>
      </c>
      <c r="G310" s="58" t="str">
        <f t="shared" ca="1" si="5"/>
        <v/>
      </c>
      <c r="H310" s="58" t="str">
        <f t="shared" ca="1" si="6"/>
        <v/>
      </c>
      <c r="I310" s="58" t="str">
        <f t="shared" ca="1" si="7"/>
        <v/>
      </c>
      <c r="J310" s="31"/>
      <c r="K310" s="31"/>
      <c r="L310" s="31"/>
      <c r="M310" s="31"/>
      <c r="N310" s="31"/>
      <c r="O310" s="31"/>
      <c r="P310" s="31"/>
      <c r="Q310" s="31"/>
      <c r="R310" s="31"/>
      <c r="S310" s="31"/>
      <c r="T310" s="31"/>
      <c r="U310" s="31"/>
      <c r="V310" s="31"/>
      <c r="W310" s="31"/>
      <c r="X310" s="31"/>
      <c r="Y310" s="31"/>
      <c r="Z310" s="31"/>
    </row>
    <row r="311" spans="1:26" ht="12.75" customHeight="1" x14ac:dyDescent="0.3">
      <c r="A311" s="51" t="str">
        <f t="shared" ca="1" si="8"/>
        <v/>
      </c>
      <c r="B311" s="52" t="str">
        <f t="shared" ca="1" si="1"/>
        <v/>
      </c>
      <c r="C311" s="58" t="str">
        <f t="shared" ca="1" si="2"/>
        <v/>
      </c>
      <c r="D311" s="58" t="str">
        <f t="shared" ca="1" si="12"/>
        <v/>
      </c>
      <c r="E311" s="56"/>
      <c r="F311" s="58" t="str">
        <f t="shared" ca="1" si="4"/>
        <v/>
      </c>
      <c r="G311" s="58" t="str">
        <f t="shared" ca="1" si="5"/>
        <v/>
      </c>
      <c r="H311" s="58" t="str">
        <f t="shared" ca="1" si="6"/>
        <v/>
      </c>
      <c r="I311" s="58" t="str">
        <f t="shared" ca="1" si="7"/>
        <v/>
      </c>
      <c r="J311" s="31"/>
      <c r="K311" s="31"/>
      <c r="L311" s="31"/>
      <c r="M311" s="31"/>
      <c r="N311" s="31"/>
      <c r="O311" s="31"/>
      <c r="P311" s="31"/>
      <c r="Q311" s="31"/>
      <c r="R311" s="31"/>
      <c r="S311" s="31"/>
      <c r="T311" s="31"/>
      <c r="U311" s="31"/>
      <c r="V311" s="31"/>
      <c r="W311" s="31"/>
      <c r="X311" s="31"/>
      <c r="Y311" s="31"/>
      <c r="Z311" s="31"/>
    </row>
    <row r="312" spans="1:26" ht="12.75" customHeight="1" x14ac:dyDescent="0.3">
      <c r="A312" s="51" t="str">
        <f t="shared" ca="1" si="8"/>
        <v/>
      </c>
      <c r="B312" s="52" t="str">
        <f t="shared" ca="1" si="1"/>
        <v/>
      </c>
      <c r="C312" s="58" t="str">
        <f t="shared" ca="1" si="2"/>
        <v/>
      </c>
      <c r="D312" s="58" t="str">
        <f t="shared" ca="1" si="12"/>
        <v/>
      </c>
      <c r="E312" s="56"/>
      <c r="F312" s="58" t="str">
        <f t="shared" ca="1" si="4"/>
        <v/>
      </c>
      <c r="G312" s="58" t="str">
        <f t="shared" ca="1" si="5"/>
        <v/>
      </c>
      <c r="H312" s="58" t="str">
        <f t="shared" ca="1" si="6"/>
        <v/>
      </c>
      <c r="I312" s="58" t="str">
        <f t="shared" ca="1" si="7"/>
        <v/>
      </c>
      <c r="J312" s="31"/>
      <c r="K312" s="31"/>
      <c r="L312" s="31"/>
      <c r="M312" s="31"/>
      <c r="N312" s="31"/>
      <c r="O312" s="31"/>
      <c r="P312" s="31"/>
      <c r="Q312" s="31"/>
      <c r="R312" s="31"/>
      <c r="S312" s="31"/>
      <c r="T312" s="31"/>
      <c r="U312" s="31"/>
      <c r="V312" s="31"/>
      <c r="W312" s="31"/>
      <c r="X312" s="31"/>
      <c r="Y312" s="31"/>
      <c r="Z312" s="31"/>
    </row>
    <row r="313" spans="1:26" ht="12.75" customHeight="1" x14ac:dyDescent="0.3">
      <c r="A313" s="51" t="str">
        <f t="shared" ca="1" si="8"/>
        <v/>
      </c>
      <c r="B313" s="52" t="str">
        <f t="shared" ca="1" si="1"/>
        <v/>
      </c>
      <c r="C313" s="58" t="str">
        <f t="shared" ca="1" si="2"/>
        <v/>
      </c>
      <c r="D313" s="58" t="str">
        <f t="shared" ca="1" si="12"/>
        <v/>
      </c>
      <c r="E313" s="56"/>
      <c r="F313" s="58" t="str">
        <f t="shared" ca="1" si="4"/>
        <v/>
      </c>
      <c r="G313" s="58" t="str">
        <f t="shared" ca="1" si="5"/>
        <v/>
      </c>
      <c r="H313" s="58" t="str">
        <f t="shared" ca="1" si="6"/>
        <v/>
      </c>
      <c r="I313" s="58" t="str">
        <f t="shared" ca="1" si="7"/>
        <v/>
      </c>
      <c r="J313" s="31"/>
      <c r="K313" s="31"/>
      <c r="L313" s="31"/>
      <c r="M313" s="31"/>
      <c r="N313" s="31"/>
      <c r="O313" s="31"/>
      <c r="P313" s="31"/>
      <c r="Q313" s="31"/>
      <c r="R313" s="31"/>
      <c r="S313" s="31"/>
      <c r="T313" s="31"/>
      <c r="U313" s="31"/>
      <c r="V313" s="31"/>
      <c r="W313" s="31"/>
      <c r="X313" s="31"/>
      <c r="Y313" s="31"/>
      <c r="Z313" s="31"/>
    </row>
    <row r="314" spans="1:26" ht="12.75" customHeight="1" x14ac:dyDescent="0.3">
      <c r="A314" s="51" t="str">
        <f t="shared" ca="1" si="8"/>
        <v/>
      </c>
      <c r="B314" s="52" t="str">
        <f t="shared" ca="1" si="1"/>
        <v/>
      </c>
      <c r="C314" s="58" t="str">
        <f t="shared" ca="1" si="2"/>
        <v/>
      </c>
      <c r="D314" s="58" t="str">
        <f t="shared" ca="1" si="12"/>
        <v/>
      </c>
      <c r="E314" s="56"/>
      <c r="F314" s="58" t="str">
        <f t="shared" ca="1" si="4"/>
        <v/>
      </c>
      <c r="G314" s="58" t="str">
        <f t="shared" ca="1" si="5"/>
        <v/>
      </c>
      <c r="H314" s="58" t="str">
        <f t="shared" ca="1" si="6"/>
        <v/>
      </c>
      <c r="I314" s="58" t="str">
        <f t="shared" ca="1" si="7"/>
        <v/>
      </c>
      <c r="J314" s="31"/>
      <c r="K314" s="31"/>
      <c r="L314" s="31"/>
      <c r="M314" s="31"/>
      <c r="N314" s="31"/>
      <c r="O314" s="31"/>
      <c r="P314" s="31"/>
      <c r="Q314" s="31"/>
      <c r="R314" s="31"/>
      <c r="S314" s="31"/>
      <c r="T314" s="31"/>
      <c r="U314" s="31"/>
      <c r="V314" s="31"/>
      <c r="W314" s="31"/>
      <c r="X314" s="31"/>
      <c r="Y314" s="31"/>
      <c r="Z314" s="31"/>
    </row>
    <row r="315" spans="1:26" ht="12.75" customHeight="1" x14ac:dyDescent="0.3">
      <c r="A315" s="51" t="str">
        <f t="shared" ca="1" si="8"/>
        <v/>
      </c>
      <c r="B315" s="52" t="str">
        <f t="shared" ca="1" si="1"/>
        <v/>
      </c>
      <c r="C315" s="58" t="str">
        <f t="shared" ca="1" si="2"/>
        <v/>
      </c>
      <c r="D315" s="58" t="str">
        <f t="shared" ca="1" si="12"/>
        <v/>
      </c>
      <c r="E315" s="56"/>
      <c r="F315" s="58" t="str">
        <f t="shared" ca="1" si="4"/>
        <v/>
      </c>
      <c r="G315" s="58" t="str">
        <f t="shared" ca="1" si="5"/>
        <v/>
      </c>
      <c r="H315" s="58" t="str">
        <f t="shared" ca="1" si="6"/>
        <v/>
      </c>
      <c r="I315" s="58" t="str">
        <f t="shared" ca="1" si="7"/>
        <v/>
      </c>
      <c r="J315" s="31"/>
      <c r="K315" s="31"/>
      <c r="L315" s="31"/>
      <c r="M315" s="31"/>
      <c r="N315" s="31"/>
      <c r="O315" s="31"/>
      <c r="P315" s="31"/>
      <c r="Q315" s="31"/>
      <c r="R315" s="31"/>
      <c r="S315" s="31"/>
      <c r="T315" s="31"/>
      <c r="U315" s="31"/>
      <c r="V315" s="31"/>
      <c r="W315" s="31"/>
      <c r="X315" s="31"/>
      <c r="Y315" s="31"/>
      <c r="Z315" s="31"/>
    </row>
    <row r="316" spans="1:26" ht="12.75" customHeight="1" x14ac:dyDescent="0.3">
      <c r="A316" s="51" t="str">
        <f t="shared" ca="1" si="8"/>
        <v/>
      </c>
      <c r="B316" s="52" t="str">
        <f t="shared" ca="1" si="1"/>
        <v/>
      </c>
      <c r="C316" s="58" t="str">
        <f t="shared" ca="1" si="2"/>
        <v/>
      </c>
      <c r="D316" s="58" t="str">
        <f t="shared" ca="1" si="12"/>
        <v/>
      </c>
      <c r="E316" s="56"/>
      <c r="F316" s="58" t="str">
        <f t="shared" ca="1" si="4"/>
        <v/>
      </c>
      <c r="G316" s="58" t="str">
        <f t="shared" ca="1" si="5"/>
        <v/>
      </c>
      <c r="H316" s="58" t="str">
        <f t="shared" ca="1" si="6"/>
        <v/>
      </c>
      <c r="I316" s="58" t="str">
        <f t="shared" ca="1" si="7"/>
        <v/>
      </c>
      <c r="J316" s="31"/>
      <c r="K316" s="31"/>
      <c r="L316" s="31"/>
      <c r="M316" s="31"/>
      <c r="N316" s="31"/>
      <c r="O316" s="31"/>
      <c r="P316" s="31"/>
      <c r="Q316" s="31"/>
      <c r="R316" s="31"/>
      <c r="S316" s="31"/>
      <c r="T316" s="31"/>
      <c r="U316" s="31"/>
      <c r="V316" s="31"/>
      <c r="W316" s="31"/>
      <c r="X316" s="31"/>
      <c r="Y316" s="31"/>
      <c r="Z316" s="31"/>
    </row>
    <row r="317" spans="1:26" ht="12.75" customHeight="1" x14ac:dyDescent="0.3">
      <c r="A317" s="51" t="str">
        <f t="shared" ca="1" si="8"/>
        <v/>
      </c>
      <c r="B317" s="52" t="str">
        <f t="shared" ca="1" si="1"/>
        <v/>
      </c>
      <c r="C317" s="58" t="str">
        <f t="shared" ca="1" si="2"/>
        <v/>
      </c>
      <c r="D317" s="58" t="str">
        <f t="shared" ca="1" si="12"/>
        <v/>
      </c>
      <c r="E317" s="56"/>
      <c r="F317" s="58" t="str">
        <f t="shared" ca="1" si="4"/>
        <v/>
      </c>
      <c r="G317" s="58" t="str">
        <f t="shared" ca="1" si="5"/>
        <v/>
      </c>
      <c r="H317" s="58" t="str">
        <f t="shared" ca="1" si="6"/>
        <v/>
      </c>
      <c r="I317" s="58" t="str">
        <f t="shared" ca="1" si="7"/>
        <v/>
      </c>
      <c r="J317" s="31"/>
      <c r="K317" s="31"/>
      <c r="L317" s="31"/>
      <c r="M317" s="31"/>
      <c r="N317" s="31"/>
      <c r="O317" s="31"/>
      <c r="P317" s="31"/>
      <c r="Q317" s="31"/>
      <c r="R317" s="31"/>
      <c r="S317" s="31"/>
      <c r="T317" s="31"/>
      <c r="U317" s="31"/>
      <c r="V317" s="31"/>
      <c r="W317" s="31"/>
      <c r="X317" s="31"/>
      <c r="Y317" s="31"/>
      <c r="Z317" s="31"/>
    </row>
    <row r="318" spans="1:26" ht="12.75" customHeight="1" x14ac:dyDescent="0.3">
      <c r="A318" s="51" t="str">
        <f t="shared" ca="1" si="8"/>
        <v/>
      </c>
      <c r="B318" s="52" t="str">
        <f t="shared" ca="1" si="1"/>
        <v/>
      </c>
      <c r="C318" s="58" t="str">
        <f t="shared" ca="1" si="2"/>
        <v/>
      </c>
      <c r="D318" s="58" t="str">
        <f t="shared" ca="1" si="12"/>
        <v/>
      </c>
      <c r="E318" s="56"/>
      <c r="F318" s="58" t="str">
        <f t="shared" ca="1" si="4"/>
        <v/>
      </c>
      <c r="G318" s="58" t="str">
        <f t="shared" ca="1" si="5"/>
        <v/>
      </c>
      <c r="H318" s="58" t="str">
        <f t="shared" ca="1" si="6"/>
        <v/>
      </c>
      <c r="I318" s="58" t="str">
        <f t="shared" ca="1" si="7"/>
        <v/>
      </c>
      <c r="J318" s="31"/>
      <c r="K318" s="31"/>
      <c r="L318" s="31"/>
      <c r="M318" s="31"/>
      <c r="N318" s="31"/>
      <c r="O318" s="31"/>
      <c r="P318" s="31"/>
      <c r="Q318" s="31"/>
      <c r="R318" s="31"/>
      <c r="S318" s="31"/>
      <c r="T318" s="31"/>
      <c r="U318" s="31"/>
      <c r="V318" s="31"/>
      <c r="W318" s="31"/>
      <c r="X318" s="31"/>
      <c r="Y318" s="31"/>
      <c r="Z318" s="31"/>
    </row>
    <row r="319" spans="1:26" ht="12.75" customHeight="1" x14ac:dyDescent="0.3">
      <c r="A319" s="51" t="str">
        <f t="shared" ca="1" si="8"/>
        <v/>
      </c>
      <c r="B319" s="52" t="str">
        <f t="shared" ca="1" si="1"/>
        <v/>
      </c>
      <c r="C319" s="58" t="str">
        <f t="shared" ca="1" si="2"/>
        <v/>
      </c>
      <c r="D319" s="58" t="str">
        <f t="shared" ca="1" si="12"/>
        <v/>
      </c>
      <c r="E319" s="56"/>
      <c r="F319" s="58" t="str">
        <f t="shared" ca="1" si="4"/>
        <v/>
      </c>
      <c r="G319" s="58" t="str">
        <f t="shared" ca="1" si="5"/>
        <v/>
      </c>
      <c r="H319" s="58" t="str">
        <f t="shared" ca="1" si="6"/>
        <v/>
      </c>
      <c r="I319" s="58" t="str">
        <f t="shared" ca="1" si="7"/>
        <v/>
      </c>
      <c r="J319" s="31"/>
      <c r="K319" s="31"/>
      <c r="L319" s="31"/>
      <c r="M319" s="31"/>
      <c r="N319" s="31"/>
      <c r="O319" s="31"/>
      <c r="P319" s="31"/>
      <c r="Q319" s="31"/>
      <c r="R319" s="31"/>
      <c r="S319" s="31"/>
      <c r="T319" s="31"/>
      <c r="U319" s="31"/>
      <c r="V319" s="31"/>
      <c r="W319" s="31"/>
      <c r="X319" s="31"/>
      <c r="Y319" s="31"/>
      <c r="Z319" s="31"/>
    </row>
    <row r="320" spans="1:26" ht="12.75" customHeight="1" x14ac:dyDescent="0.3">
      <c r="A320" s="51" t="str">
        <f t="shared" ca="1" si="8"/>
        <v/>
      </c>
      <c r="B320" s="52" t="str">
        <f t="shared" ca="1" si="1"/>
        <v/>
      </c>
      <c r="C320" s="58" t="str">
        <f t="shared" ca="1" si="2"/>
        <v/>
      </c>
      <c r="D320" s="58" t="str">
        <f t="shared" ca="1" si="12"/>
        <v/>
      </c>
      <c r="E320" s="56"/>
      <c r="F320" s="58" t="str">
        <f t="shared" ca="1" si="4"/>
        <v/>
      </c>
      <c r="G320" s="58" t="str">
        <f t="shared" ca="1" si="5"/>
        <v/>
      </c>
      <c r="H320" s="58" t="str">
        <f t="shared" ca="1" si="6"/>
        <v/>
      </c>
      <c r="I320" s="58" t="str">
        <f t="shared" ca="1" si="7"/>
        <v/>
      </c>
      <c r="J320" s="31"/>
      <c r="K320" s="31"/>
      <c r="L320" s="31"/>
      <c r="M320" s="31"/>
      <c r="N320" s="31"/>
      <c r="O320" s="31"/>
      <c r="P320" s="31"/>
      <c r="Q320" s="31"/>
      <c r="R320" s="31"/>
      <c r="S320" s="31"/>
      <c r="T320" s="31"/>
      <c r="U320" s="31"/>
      <c r="V320" s="31"/>
      <c r="W320" s="31"/>
      <c r="X320" s="31"/>
      <c r="Y320" s="31"/>
      <c r="Z320" s="31"/>
    </row>
    <row r="321" spans="1:26" ht="12.75" customHeight="1" x14ac:dyDescent="0.3">
      <c r="A321" s="51" t="str">
        <f t="shared" ca="1" si="8"/>
        <v/>
      </c>
      <c r="B321" s="52" t="str">
        <f t="shared" ca="1" si="1"/>
        <v/>
      </c>
      <c r="C321" s="58" t="str">
        <f t="shared" ca="1" si="2"/>
        <v/>
      </c>
      <c r="D321" s="58" t="str">
        <f t="shared" ca="1" si="12"/>
        <v/>
      </c>
      <c r="E321" s="56"/>
      <c r="F321" s="58" t="str">
        <f t="shared" ca="1" si="4"/>
        <v/>
      </c>
      <c r="G321" s="58" t="str">
        <f t="shared" ca="1" si="5"/>
        <v/>
      </c>
      <c r="H321" s="58" t="str">
        <f t="shared" ca="1" si="6"/>
        <v/>
      </c>
      <c r="I321" s="58" t="str">
        <f t="shared" ca="1" si="7"/>
        <v/>
      </c>
      <c r="J321" s="31"/>
      <c r="K321" s="31"/>
      <c r="L321" s="31"/>
      <c r="M321" s="31"/>
      <c r="N321" s="31"/>
      <c r="O321" s="31"/>
      <c r="P321" s="31"/>
      <c r="Q321" s="31"/>
      <c r="R321" s="31"/>
      <c r="S321" s="31"/>
      <c r="T321" s="31"/>
      <c r="U321" s="31"/>
      <c r="V321" s="31"/>
      <c r="W321" s="31"/>
      <c r="X321" s="31"/>
      <c r="Y321" s="31"/>
      <c r="Z321" s="31"/>
    </row>
    <row r="322" spans="1:26" ht="12.75" customHeight="1" x14ac:dyDescent="0.3">
      <c r="A322" s="51" t="str">
        <f t="shared" ca="1" si="8"/>
        <v/>
      </c>
      <c r="B322" s="52" t="str">
        <f t="shared" ca="1" si="1"/>
        <v/>
      </c>
      <c r="C322" s="58" t="str">
        <f t="shared" ca="1" si="2"/>
        <v/>
      </c>
      <c r="D322" s="58" t="str">
        <f t="shared" ca="1" si="12"/>
        <v/>
      </c>
      <c r="E322" s="56"/>
      <c r="F322" s="58" t="str">
        <f t="shared" ca="1" si="4"/>
        <v/>
      </c>
      <c r="G322" s="58" t="str">
        <f t="shared" ca="1" si="5"/>
        <v/>
      </c>
      <c r="H322" s="58" t="str">
        <f t="shared" ca="1" si="6"/>
        <v/>
      </c>
      <c r="I322" s="58" t="str">
        <f t="shared" ca="1" si="7"/>
        <v/>
      </c>
      <c r="J322" s="31"/>
      <c r="K322" s="31"/>
      <c r="L322" s="31"/>
      <c r="M322" s="31"/>
      <c r="N322" s="31"/>
      <c r="O322" s="31"/>
      <c r="P322" s="31"/>
      <c r="Q322" s="31"/>
      <c r="R322" s="31"/>
      <c r="S322" s="31"/>
      <c r="T322" s="31"/>
      <c r="U322" s="31"/>
      <c r="V322" s="31"/>
      <c r="W322" s="31"/>
      <c r="X322" s="31"/>
      <c r="Y322" s="31"/>
      <c r="Z322" s="31"/>
    </row>
    <row r="323" spans="1:26" ht="12.75" customHeight="1" x14ac:dyDescent="0.3">
      <c r="A323" s="51" t="str">
        <f t="shared" ca="1" si="8"/>
        <v/>
      </c>
      <c r="B323" s="52" t="str">
        <f t="shared" ca="1" si="1"/>
        <v/>
      </c>
      <c r="C323" s="58" t="str">
        <f t="shared" ca="1" si="2"/>
        <v/>
      </c>
      <c r="D323" s="58" t="str">
        <f t="shared" ca="1" si="12"/>
        <v/>
      </c>
      <c r="E323" s="56"/>
      <c r="F323" s="58" t="str">
        <f t="shared" ca="1" si="4"/>
        <v/>
      </c>
      <c r="G323" s="58" t="str">
        <f t="shared" ca="1" si="5"/>
        <v/>
      </c>
      <c r="H323" s="58" t="str">
        <f t="shared" ca="1" si="6"/>
        <v/>
      </c>
      <c r="I323" s="58" t="str">
        <f t="shared" ca="1" si="7"/>
        <v/>
      </c>
      <c r="J323" s="31"/>
      <c r="K323" s="31"/>
      <c r="L323" s="31"/>
      <c r="M323" s="31"/>
      <c r="N323" s="31"/>
      <c r="O323" s="31"/>
      <c r="P323" s="31"/>
      <c r="Q323" s="31"/>
      <c r="R323" s="31"/>
      <c r="S323" s="31"/>
      <c r="T323" s="31"/>
      <c r="U323" s="31"/>
      <c r="V323" s="31"/>
      <c r="W323" s="31"/>
      <c r="X323" s="31"/>
      <c r="Y323" s="31"/>
      <c r="Z323" s="31"/>
    </row>
    <row r="324" spans="1:26" ht="12.75" customHeight="1" x14ac:dyDescent="0.3">
      <c r="A324" s="51" t="str">
        <f t="shared" ca="1" si="8"/>
        <v/>
      </c>
      <c r="B324" s="52" t="str">
        <f t="shared" ca="1" si="1"/>
        <v/>
      </c>
      <c r="C324" s="58" t="str">
        <f t="shared" ca="1" si="2"/>
        <v/>
      </c>
      <c r="D324" s="58" t="str">
        <f t="shared" ca="1" si="12"/>
        <v/>
      </c>
      <c r="E324" s="56"/>
      <c r="F324" s="58" t="str">
        <f t="shared" ca="1" si="4"/>
        <v/>
      </c>
      <c r="G324" s="58" t="str">
        <f t="shared" ca="1" si="5"/>
        <v/>
      </c>
      <c r="H324" s="58" t="str">
        <f t="shared" ca="1" si="6"/>
        <v/>
      </c>
      <c r="I324" s="58" t="str">
        <f t="shared" ca="1" si="7"/>
        <v/>
      </c>
      <c r="J324" s="31"/>
      <c r="K324" s="31"/>
      <c r="L324" s="31"/>
      <c r="M324" s="31"/>
      <c r="N324" s="31"/>
      <c r="O324" s="31"/>
      <c r="P324" s="31"/>
      <c r="Q324" s="31"/>
      <c r="R324" s="31"/>
      <c r="S324" s="31"/>
      <c r="T324" s="31"/>
      <c r="U324" s="31"/>
      <c r="V324" s="31"/>
      <c r="W324" s="31"/>
      <c r="X324" s="31"/>
      <c r="Y324" s="31"/>
      <c r="Z324" s="31"/>
    </row>
    <row r="325" spans="1:26" ht="12.75" customHeight="1" x14ac:dyDescent="0.3">
      <c r="A325" s="51" t="str">
        <f t="shared" ca="1" si="8"/>
        <v/>
      </c>
      <c r="B325" s="52" t="str">
        <f t="shared" ca="1" si="1"/>
        <v/>
      </c>
      <c r="C325" s="58" t="str">
        <f t="shared" ca="1" si="2"/>
        <v/>
      </c>
      <c r="D325" s="58" t="str">
        <f t="shared" ca="1" si="12"/>
        <v/>
      </c>
      <c r="E325" s="56"/>
      <c r="F325" s="58" t="str">
        <f t="shared" ca="1" si="4"/>
        <v/>
      </c>
      <c r="G325" s="58" t="str">
        <f t="shared" ca="1" si="5"/>
        <v/>
      </c>
      <c r="H325" s="58" t="str">
        <f t="shared" ca="1" si="6"/>
        <v/>
      </c>
      <c r="I325" s="58" t="str">
        <f t="shared" ca="1" si="7"/>
        <v/>
      </c>
      <c r="J325" s="31"/>
      <c r="K325" s="31"/>
      <c r="L325" s="31"/>
      <c r="M325" s="31"/>
      <c r="N325" s="31"/>
      <c r="O325" s="31"/>
      <c r="P325" s="31"/>
      <c r="Q325" s="31"/>
      <c r="R325" s="31"/>
      <c r="S325" s="31"/>
      <c r="T325" s="31"/>
      <c r="U325" s="31"/>
      <c r="V325" s="31"/>
      <c r="W325" s="31"/>
      <c r="X325" s="31"/>
      <c r="Y325" s="31"/>
      <c r="Z325" s="31"/>
    </row>
    <row r="326" spans="1:26" ht="12.75" customHeight="1" x14ac:dyDescent="0.3">
      <c r="A326" s="51" t="str">
        <f t="shared" ca="1" si="8"/>
        <v/>
      </c>
      <c r="B326" s="52" t="str">
        <f t="shared" ca="1" si="1"/>
        <v/>
      </c>
      <c r="C326" s="58" t="str">
        <f t="shared" ca="1" si="2"/>
        <v/>
      </c>
      <c r="D326" s="58" t="str">
        <f t="shared" ca="1" si="12"/>
        <v/>
      </c>
      <c r="E326" s="56"/>
      <c r="F326" s="58" t="str">
        <f t="shared" ca="1" si="4"/>
        <v/>
      </c>
      <c r="G326" s="58" t="str">
        <f t="shared" ca="1" si="5"/>
        <v/>
      </c>
      <c r="H326" s="58" t="str">
        <f t="shared" ca="1" si="6"/>
        <v/>
      </c>
      <c r="I326" s="58" t="str">
        <f t="shared" ca="1" si="7"/>
        <v/>
      </c>
      <c r="J326" s="31"/>
      <c r="K326" s="31"/>
      <c r="L326" s="31"/>
      <c r="M326" s="31"/>
      <c r="N326" s="31"/>
      <c r="O326" s="31"/>
      <c r="P326" s="31"/>
      <c r="Q326" s="31"/>
      <c r="R326" s="31"/>
      <c r="S326" s="31"/>
      <c r="T326" s="31"/>
      <c r="U326" s="31"/>
      <c r="V326" s="31"/>
      <c r="W326" s="31"/>
      <c r="X326" s="31"/>
      <c r="Y326" s="31"/>
      <c r="Z326" s="31"/>
    </row>
    <row r="327" spans="1:26" ht="12.75" customHeight="1" x14ac:dyDescent="0.3">
      <c r="A327" s="51" t="str">
        <f t="shared" ca="1" si="8"/>
        <v/>
      </c>
      <c r="B327" s="52" t="str">
        <f t="shared" ca="1" si="1"/>
        <v/>
      </c>
      <c r="C327" s="58" t="str">
        <f t="shared" ca="1" si="2"/>
        <v/>
      </c>
      <c r="D327" s="58" t="str">
        <f t="shared" ca="1" si="12"/>
        <v/>
      </c>
      <c r="E327" s="56"/>
      <c r="F327" s="58" t="str">
        <f t="shared" ca="1" si="4"/>
        <v/>
      </c>
      <c r="G327" s="58" t="str">
        <f t="shared" ca="1" si="5"/>
        <v/>
      </c>
      <c r="H327" s="58" t="str">
        <f t="shared" ca="1" si="6"/>
        <v/>
      </c>
      <c r="I327" s="58" t="str">
        <f t="shared" ca="1" si="7"/>
        <v/>
      </c>
      <c r="J327" s="31"/>
      <c r="K327" s="31"/>
      <c r="L327" s="31"/>
      <c r="M327" s="31"/>
      <c r="N327" s="31"/>
      <c r="O327" s="31"/>
      <c r="P327" s="31"/>
      <c r="Q327" s="31"/>
      <c r="R327" s="31"/>
      <c r="S327" s="31"/>
      <c r="T327" s="31"/>
      <c r="U327" s="31"/>
      <c r="V327" s="31"/>
      <c r="W327" s="31"/>
      <c r="X327" s="31"/>
      <c r="Y327" s="31"/>
      <c r="Z327" s="31"/>
    </row>
    <row r="328" spans="1:26" ht="12.75" customHeight="1" x14ac:dyDescent="0.3">
      <c r="A328" s="51" t="str">
        <f t="shared" ca="1" si="8"/>
        <v/>
      </c>
      <c r="B328" s="52" t="str">
        <f t="shared" ca="1" si="1"/>
        <v/>
      </c>
      <c r="C328" s="58" t="str">
        <f t="shared" ca="1" si="2"/>
        <v/>
      </c>
      <c r="D328" s="58" t="str">
        <f t="shared" ca="1" si="12"/>
        <v/>
      </c>
      <c r="E328" s="56"/>
      <c r="F328" s="58" t="str">
        <f t="shared" ca="1" si="4"/>
        <v/>
      </c>
      <c r="G328" s="58" t="str">
        <f t="shared" ca="1" si="5"/>
        <v/>
      </c>
      <c r="H328" s="58" t="str">
        <f t="shared" ca="1" si="6"/>
        <v/>
      </c>
      <c r="I328" s="58" t="str">
        <f t="shared" ca="1" si="7"/>
        <v/>
      </c>
      <c r="J328" s="31"/>
      <c r="K328" s="31"/>
      <c r="L328" s="31"/>
      <c r="M328" s="31"/>
      <c r="N328" s="31"/>
      <c r="O328" s="31"/>
      <c r="P328" s="31"/>
      <c r="Q328" s="31"/>
      <c r="R328" s="31"/>
      <c r="S328" s="31"/>
      <c r="T328" s="31"/>
      <c r="U328" s="31"/>
      <c r="V328" s="31"/>
      <c r="W328" s="31"/>
      <c r="X328" s="31"/>
      <c r="Y328" s="31"/>
      <c r="Z328" s="31"/>
    </row>
    <row r="329" spans="1:26" ht="12.75" customHeight="1" x14ac:dyDescent="0.3">
      <c r="A329" s="51" t="str">
        <f t="shared" ca="1" si="8"/>
        <v/>
      </c>
      <c r="B329" s="52" t="str">
        <f t="shared" ca="1" si="1"/>
        <v/>
      </c>
      <c r="C329" s="58" t="str">
        <f t="shared" ca="1" si="2"/>
        <v/>
      </c>
      <c r="D329" s="58" t="str">
        <f t="shared" ca="1" si="12"/>
        <v/>
      </c>
      <c r="E329" s="56"/>
      <c r="F329" s="58" t="str">
        <f t="shared" ca="1" si="4"/>
        <v/>
      </c>
      <c r="G329" s="58" t="str">
        <f t="shared" ca="1" si="5"/>
        <v/>
      </c>
      <c r="H329" s="58" t="str">
        <f t="shared" ca="1" si="6"/>
        <v/>
      </c>
      <c r="I329" s="58" t="str">
        <f t="shared" ca="1" si="7"/>
        <v/>
      </c>
      <c r="J329" s="31"/>
      <c r="K329" s="31"/>
      <c r="L329" s="31"/>
      <c r="M329" s="31"/>
      <c r="N329" s="31"/>
      <c r="O329" s="31"/>
      <c r="P329" s="31"/>
      <c r="Q329" s="31"/>
      <c r="R329" s="31"/>
      <c r="S329" s="31"/>
      <c r="T329" s="31"/>
      <c r="U329" s="31"/>
      <c r="V329" s="31"/>
      <c r="W329" s="31"/>
      <c r="X329" s="31"/>
      <c r="Y329" s="31"/>
      <c r="Z329" s="31"/>
    </row>
    <row r="330" spans="1:26" ht="12.75" customHeight="1" x14ac:dyDescent="0.3">
      <c r="A330" s="51" t="str">
        <f t="shared" ca="1" si="8"/>
        <v/>
      </c>
      <c r="B330" s="52" t="str">
        <f t="shared" ca="1" si="1"/>
        <v/>
      </c>
      <c r="C330" s="58" t="str">
        <f t="shared" ca="1" si="2"/>
        <v/>
      </c>
      <c r="D330" s="58" t="str">
        <f t="shared" ca="1" si="12"/>
        <v/>
      </c>
      <c r="E330" s="56"/>
      <c r="F330" s="58" t="str">
        <f t="shared" ca="1" si="4"/>
        <v/>
      </c>
      <c r="G330" s="58" t="str">
        <f t="shared" ca="1" si="5"/>
        <v/>
      </c>
      <c r="H330" s="58" t="str">
        <f t="shared" ca="1" si="6"/>
        <v/>
      </c>
      <c r="I330" s="58" t="str">
        <f t="shared" ca="1" si="7"/>
        <v/>
      </c>
      <c r="J330" s="31"/>
      <c r="K330" s="31"/>
      <c r="L330" s="31"/>
      <c r="M330" s="31"/>
      <c r="N330" s="31"/>
      <c r="O330" s="31"/>
      <c r="P330" s="31"/>
      <c r="Q330" s="31"/>
      <c r="R330" s="31"/>
      <c r="S330" s="31"/>
      <c r="T330" s="31"/>
      <c r="U330" s="31"/>
      <c r="V330" s="31"/>
      <c r="W330" s="31"/>
      <c r="X330" s="31"/>
      <c r="Y330" s="31"/>
      <c r="Z330" s="31"/>
    </row>
    <row r="331" spans="1:26" ht="12.75" customHeight="1" x14ac:dyDescent="0.3">
      <c r="A331" s="51" t="str">
        <f t="shared" ca="1" si="8"/>
        <v/>
      </c>
      <c r="B331" s="52" t="str">
        <f t="shared" ca="1" si="1"/>
        <v/>
      </c>
      <c r="C331" s="58" t="str">
        <f t="shared" ca="1" si="2"/>
        <v/>
      </c>
      <c r="D331" s="58" t="str">
        <f t="shared" ca="1" si="12"/>
        <v/>
      </c>
      <c r="E331" s="56"/>
      <c r="F331" s="58" t="str">
        <f t="shared" ca="1" si="4"/>
        <v/>
      </c>
      <c r="G331" s="58" t="str">
        <f t="shared" ca="1" si="5"/>
        <v/>
      </c>
      <c r="H331" s="58" t="str">
        <f t="shared" ca="1" si="6"/>
        <v/>
      </c>
      <c r="I331" s="58" t="str">
        <f t="shared" ca="1" si="7"/>
        <v/>
      </c>
      <c r="J331" s="31"/>
      <c r="K331" s="31"/>
      <c r="L331" s="31"/>
      <c r="M331" s="31"/>
      <c r="N331" s="31"/>
      <c r="O331" s="31"/>
      <c r="P331" s="31"/>
      <c r="Q331" s="31"/>
      <c r="R331" s="31"/>
      <c r="S331" s="31"/>
      <c r="T331" s="31"/>
      <c r="U331" s="31"/>
      <c r="V331" s="31"/>
      <c r="W331" s="31"/>
      <c r="X331" s="31"/>
      <c r="Y331" s="31"/>
      <c r="Z331" s="31"/>
    </row>
    <row r="332" spans="1:26" ht="12.75" customHeight="1" x14ac:dyDescent="0.3">
      <c r="A332" s="51" t="str">
        <f t="shared" ca="1" si="8"/>
        <v/>
      </c>
      <c r="B332" s="52" t="str">
        <f t="shared" ca="1" si="1"/>
        <v/>
      </c>
      <c r="C332" s="58" t="str">
        <f t="shared" ca="1" si="2"/>
        <v/>
      </c>
      <c r="D332" s="58" t="str">
        <f t="shared" ca="1" si="12"/>
        <v/>
      </c>
      <c r="E332" s="56"/>
      <c r="F332" s="58" t="str">
        <f t="shared" ca="1" si="4"/>
        <v/>
      </c>
      <c r="G332" s="58" t="str">
        <f t="shared" ca="1" si="5"/>
        <v/>
      </c>
      <c r="H332" s="58" t="str">
        <f t="shared" ca="1" si="6"/>
        <v/>
      </c>
      <c r="I332" s="58" t="str">
        <f t="shared" ca="1" si="7"/>
        <v/>
      </c>
      <c r="J332" s="31"/>
      <c r="K332" s="31"/>
      <c r="L332" s="31"/>
      <c r="M332" s="31"/>
      <c r="N332" s="31"/>
      <c r="O332" s="31"/>
      <c r="P332" s="31"/>
      <c r="Q332" s="31"/>
      <c r="R332" s="31"/>
      <c r="S332" s="31"/>
      <c r="T332" s="31"/>
      <c r="U332" s="31"/>
      <c r="V332" s="31"/>
      <c r="W332" s="31"/>
      <c r="X332" s="31"/>
      <c r="Y332" s="31"/>
      <c r="Z332" s="31"/>
    </row>
    <row r="333" spans="1:26" ht="12.75" customHeight="1" x14ac:dyDescent="0.3">
      <c r="A333" s="51" t="str">
        <f t="shared" ca="1" si="8"/>
        <v/>
      </c>
      <c r="B333" s="52" t="str">
        <f t="shared" ca="1" si="1"/>
        <v/>
      </c>
      <c r="C333" s="58" t="str">
        <f t="shared" ca="1" si="2"/>
        <v/>
      </c>
      <c r="D333" s="58" t="str">
        <f t="shared" ca="1" si="12"/>
        <v/>
      </c>
      <c r="E333" s="56"/>
      <c r="F333" s="58" t="str">
        <f t="shared" ca="1" si="4"/>
        <v/>
      </c>
      <c r="G333" s="58" t="str">
        <f t="shared" ca="1" si="5"/>
        <v/>
      </c>
      <c r="H333" s="58" t="str">
        <f t="shared" ca="1" si="6"/>
        <v/>
      </c>
      <c r="I333" s="58" t="str">
        <f t="shared" ca="1" si="7"/>
        <v/>
      </c>
      <c r="J333" s="31"/>
      <c r="K333" s="31"/>
      <c r="L333" s="31"/>
      <c r="M333" s="31"/>
      <c r="N333" s="31"/>
      <c r="O333" s="31"/>
      <c r="P333" s="31"/>
      <c r="Q333" s="31"/>
      <c r="R333" s="31"/>
      <c r="S333" s="31"/>
      <c r="T333" s="31"/>
      <c r="U333" s="31"/>
      <c r="V333" s="31"/>
      <c r="W333" s="31"/>
      <c r="X333" s="31"/>
      <c r="Y333" s="31"/>
      <c r="Z333" s="31"/>
    </row>
    <row r="334" spans="1:26" ht="12.75" customHeight="1" x14ac:dyDescent="0.3">
      <c r="A334" s="51" t="str">
        <f t="shared" ca="1" si="8"/>
        <v/>
      </c>
      <c r="B334" s="52" t="str">
        <f t="shared" ca="1" si="1"/>
        <v/>
      </c>
      <c r="C334" s="58" t="str">
        <f t="shared" ca="1" si="2"/>
        <v/>
      </c>
      <c r="D334" s="58" t="str">
        <f t="shared" ca="1" si="12"/>
        <v/>
      </c>
      <c r="E334" s="56"/>
      <c r="F334" s="58" t="str">
        <f t="shared" ca="1" si="4"/>
        <v/>
      </c>
      <c r="G334" s="58" t="str">
        <f t="shared" ca="1" si="5"/>
        <v/>
      </c>
      <c r="H334" s="58" t="str">
        <f t="shared" ca="1" si="6"/>
        <v/>
      </c>
      <c r="I334" s="58" t="str">
        <f t="shared" ca="1" si="7"/>
        <v/>
      </c>
      <c r="J334" s="31"/>
      <c r="K334" s="31"/>
      <c r="L334" s="31"/>
      <c r="M334" s="31"/>
      <c r="N334" s="31"/>
      <c r="O334" s="31"/>
      <c r="P334" s="31"/>
      <c r="Q334" s="31"/>
      <c r="R334" s="31"/>
      <c r="S334" s="31"/>
      <c r="T334" s="31"/>
      <c r="U334" s="31"/>
      <c r="V334" s="31"/>
      <c r="W334" s="31"/>
      <c r="X334" s="31"/>
      <c r="Y334" s="31"/>
      <c r="Z334" s="31"/>
    </row>
    <row r="335" spans="1:26" ht="12.75" customHeight="1" x14ac:dyDescent="0.3">
      <c r="A335" s="51" t="str">
        <f t="shared" ca="1" si="8"/>
        <v/>
      </c>
      <c r="B335" s="52" t="str">
        <f t="shared" ca="1" si="1"/>
        <v/>
      </c>
      <c r="C335" s="58" t="str">
        <f t="shared" ca="1" si="2"/>
        <v/>
      </c>
      <c r="D335" s="58" t="str">
        <f t="shared" ca="1" si="12"/>
        <v/>
      </c>
      <c r="E335" s="56"/>
      <c r="F335" s="58" t="str">
        <f t="shared" ca="1" si="4"/>
        <v/>
      </c>
      <c r="G335" s="58" t="str">
        <f t="shared" ca="1" si="5"/>
        <v/>
      </c>
      <c r="H335" s="58" t="str">
        <f t="shared" ca="1" si="6"/>
        <v/>
      </c>
      <c r="I335" s="58" t="str">
        <f t="shared" ca="1" si="7"/>
        <v/>
      </c>
      <c r="J335" s="31"/>
      <c r="K335" s="31"/>
      <c r="L335" s="31"/>
      <c r="M335" s="31"/>
      <c r="N335" s="31"/>
      <c r="O335" s="31"/>
      <c r="P335" s="31"/>
      <c r="Q335" s="31"/>
      <c r="R335" s="31"/>
      <c r="S335" s="31"/>
      <c r="T335" s="31"/>
      <c r="U335" s="31"/>
      <c r="V335" s="31"/>
      <c r="W335" s="31"/>
      <c r="X335" s="31"/>
      <c r="Y335" s="31"/>
      <c r="Z335" s="31"/>
    </row>
    <row r="336" spans="1:26" ht="12.75" customHeight="1" x14ac:dyDescent="0.3">
      <c r="A336" s="51" t="str">
        <f t="shared" ca="1" si="8"/>
        <v/>
      </c>
      <c r="B336" s="52" t="str">
        <f t="shared" ca="1" si="1"/>
        <v/>
      </c>
      <c r="C336" s="58" t="str">
        <f t="shared" ca="1" si="2"/>
        <v/>
      </c>
      <c r="D336" s="58" t="str">
        <f t="shared" ca="1" si="12"/>
        <v/>
      </c>
      <c r="E336" s="56"/>
      <c r="F336" s="58" t="str">
        <f t="shared" ca="1" si="4"/>
        <v/>
      </c>
      <c r="G336" s="58" t="str">
        <f t="shared" ca="1" si="5"/>
        <v/>
      </c>
      <c r="H336" s="58" t="str">
        <f t="shared" ca="1" si="6"/>
        <v/>
      </c>
      <c r="I336" s="58" t="str">
        <f t="shared" ca="1" si="7"/>
        <v/>
      </c>
      <c r="J336" s="31"/>
      <c r="K336" s="31"/>
      <c r="L336" s="31"/>
      <c r="M336" s="31"/>
      <c r="N336" s="31"/>
      <c r="O336" s="31"/>
      <c r="P336" s="31"/>
      <c r="Q336" s="31"/>
      <c r="R336" s="31"/>
      <c r="S336" s="31"/>
      <c r="T336" s="31"/>
      <c r="U336" s="31"/>
      <c r="V336" s="31"/>
      <c r="W336" s="31"/>
      <c r="X336" s="31"/>
      <c r="Y336" s="31"/>
      <c r="Z336" s="31"/>
    </row>
    <row r="337" spans="1:26" ht="12.75" customHeight="1" x14ac:dyDescent="0.3">
      <c r="A337" s="51" t="str">
        <f t="shared" ca="1" si="8"/>
        <v/>
      </c>
      <c r="B337" s="52" t="str">
        <f t="shared" ca="1" si="1"/>
        <v/>
      </c>
      <c r="C337" s="58" t="str">
        <f t="shared" ca="1" si="2"/>
        <v/>
      </c>
      <c r="D337" s="58" t="str">
        <f t="shared" ca="1" si="12"/>
        <v/>
      </c>
      <c r="E337" s="56"/>
      <c r="F337" s="58" t="str">
        <f t="shared" ca="1" si="4"/>
        <v/>
      </c>
      <c r="G337" s="58" t="str">
        <f t="shared" ca="1" si="5"/>
        <v/>
      </c>
      <c r="H337" s="58" t="str">
        <f t="shared" ca="1" si="6"/>
        <v/>
      </c>
      <c r="I337" s="58" t="str">
        <f t="shared" ca="1" si="7"/>
        <v/>
      </c>
      <c r="J337" s="31"/>
      <c r="K337" s="31"/>
      <c r="L337" s="31"/>
      <c r="M337" s="31"/>
      <c r="N337" s="31"/>
      <c r="O337" s="31"/>
      <c r="P337" s="31"/>
      <c r="Q337" s="31"/>
      <c r="R337" s="31"/>
      <c r="S337" s="31"/>
      <c r="T337" s="31"/>
      <c r="U337" s="31"/>
      <c r="V337" s="31"/>
      <c r="W337" s="31"/>
      <c r="X337" s="31"/>
      <c r="Y337" s="31"/>
      <c r="Z337" s="31"/>
    </row>
    <row r="338" spans="1:26" ht="12.75" customHeight="1" x14ac:dyDescent="0.3">
      <c r="A338" s="51" t="str">
        <f t="shared" ca="1" si="8"/>
        <v/>
      </c>
      <c r="B338" s="52" t="str">
        <f t="shared" ca="1" si="1"/>
        <v/>
      </c>
      <c r="C338" s="58" t="str">
        <f t="shared" ca="1" si="2"/>
        <v/>
      </c>
      <c r="D338" s="58" t="str">
        <f t="shared" ca="1" si="12"/>
        <v/>
      </c>
      <c r="E338" s="56"/>
      <c r="F338" s="58" t="str">
        <f t="shared" ca="1" si="4"/>
        <v/>
      </c>
      <c r="G338" s="58" t="str">
        <f t="shared" ca="1" si="5"/>
        <v/>
      </c>
      <c r="H338" s="58" t="str">
        <f t="shared" ca="1" si="6"/>
        <v/>
      </c>
      <c r="I338" s="58" t="str">
        <f t="shared" ca="1" si="7"/>
        <v/>
      </c>
      <c r="J338" s="31"/>
      <c r="K338" s="31"/>
      <c r="L338" s="31"/>
      <c r="M338" s="31"/>
      <c r="N338" s="31"/>
      <c r="O338" s="31"/>
      <c r="P338" s="31"/>
      <c r="Q338" s="31"/>
      <c r="R338" s="31"/>
      <c r="S338" s="31"/>
      <c r="T338" s="31"/>
      <c r="U338" s="31"/>
      <c r="V338" s="31"/>
      <c r="W338" s="31"/>
      <c r="X338" s="31"/>
      <c r="Y338" s="31"/>
      <c r="Z338" s="31"/>
    </row>
    <row r="339" spans="1:26" ht="12.75" customHeight="1" x14ac:dyDescent="0.3">
      <c r="A339" s="51" t="str">
        <f t="shared" ca="1" si="8"/>
        <v/>
      </c>
      <c r="B339" s="52" t="str">
        <f t="shared" ca="1" si="1"/>
        <v/>
      </c>
      <c r="C339" s="58" t="str">
        <f t="shared" ca="1" si="2"/>
        <v/>
      </c>
      <c r="D339" s="58" t="str">
        <f t="shared" ca="1" si="12"/>
        <v/>
      </c>
      <c r="E339" s="56"/>
      <c r="F339" s="58" t="str">
        <f t="shared" ca="1" si="4"/>
        <v/>
      </c>
      <c r="G339" s="58" t="str">
        <f t="shared" ca="1" si="5"/>
        <v/>
      </c>
      <c r="H339" s="58" t="str">
        <f t="shared" ca="1" si="6"/>
        <v/>
      </c>
      <c r="I339" s="58" t="str">
        <f t="shared" ca="1" si="7"/>
        <v/>
      </c>
      <c r="J339" s="31"/>
      <c r="K339" s="31"/>
      <c r="L339" s="31"/>
      <c r="M339" s="31"/>
      <c r="N339" s="31"/>
      <c r="O339" s="31"/>
      <c r="P339" s="31"/>
      <c r="Q339" s="31"/>
      <c r="R339" s="31"/>
      <c r="S339" s="31"/>
      <c r="T339" s="31"/>
      <c r="U339" s="31"/>
      <c r="V339" s="31"/>
      <c r="W339" s="31"/>
      <c r="X339" s="31"/>
      <c r="Y339" s="31"/>
      <c r="Z339" s="31"/>
    </row>
    <row r="340" spans="1:26" ht="12.75" customHeight="1" x14ac:dyDescent="0.3">
      <c r="A340" s="51" t="str">
        <f t="shared" ca="1" si="8"/>
        <v/>
      </c>
      <c r="B340" s="52" t="str">
        <f t="shared" ca="1" si="1"/>
        <v/>
      </c>
      <c r="C340" s="58" t="str">
        <f t="shared" ca="1" si="2"/>
        <v/>
      </c>
      <c r="D340" s="58" t="str">
        <f t="shared" ca="1" si="12"/>
        <v/>
      </c>
      <c r="E340" s="56"/>
      <c r="F340" s="58" t="str">
        <f t="shared" ca="1" si="4"/>
        <v/>
      </c>
      <c r="G340" s="58" t="str">
        <f t="shared" ca="1" si="5"/>
        <v/>
      </c>
      <c r="H340" s="58" t="str">
        <f t="shared" ca="1" si="6"/>
        <v/>
      </c>
      <c r="I340" s="58" t="str">
        <f t="shared" ca="1" si="7"/>
        <v/>
      </c>
      <c r="J340" s="31"/>
      <c r="K340" s="31"/>
      <c r="L340" s="31"/>
      <c r="M340" s="31"/>
      <c r="N340" s="31"/>
      <c r="O340" s="31"/>
      <c r="P340" s="31"/>
      <c r="Q340" s="31"/>
      <c r="R340" s="31"/>
      <c r="S340" s="31"/>
      <c r="T340" s="31"/>
      <c r="U340" s="31"/>
      <c r="V340" s="31"/>
      <c r="W340" s="31"/>
      <c r="X340" s="31"/>
      <c r="Y340" s="31"/>
      <c r="Z340" s="31"/>
    </row>
    <row r="341" spans="1:26" ht="12.75" customHeight="1" x14ac:dyDescent="0.3">
      <c r="A341" s="51" t="str">
        <f t="shared" ca="1" si="8"/>
        <v/>
      </c>
      <c r="B341" s="52" t="str">
        <f t="shared" ca="1" si="1"/>
        <v/>
      </c>
      <c r="C341" s="58" t="str">
        <f t="shared" ca="1" si="2"/>
        <v/>
      </c>
      <c r="D341" s="58" t="str">
        <f t="shared" ca="1" si="12"/>
        <v/>
      </c>
      <c r="E341" s="56"/>
      <c r="F341" s="58" t="str">
        <f t="shared" ca="1" si="4"/>
        <v/>
      </c>
      <c r="G341" s="58" t="str">
        <f t="shared" ca="1" si="5"/>
        <v/>
      </c>
      <c r="H341" s="58" t="str">
        <f t="shared" ca="1" si="6"/>
        <v/>
      </c>
      <c r="I341" s="58" t="str">
        <f t="shared" ca="1" si="7"/>
        <v/>
      </c>
      <c r="J341" s="31"/>
      <c r="K341" s="31"/>
      <c r="L341" s="31"/>
      <c r="M341" s="31"/>
      <c r="N341" s="31"/>
      <c r="O341" s="31"/>
      <c r="P341" s="31"/>
      <c r="Q341" s="31"/>
      <c r="R341" s="31"/>
      <c r="S341" s="31"/>
      <c r="T341" s="31"/>
      <c r="U341" s="31"/>
      <c r="V341" s="31"/>
      <c r="W341" s="31"/>
      <c r="X341" s="31"/>
      <c r="Y341" s="31"/>
      <c r="Z341" s="31"/>
    </row>
    <row r="342" spans="1:26" ht="12.75" customHeight="1" x14ac:dyDescent="0.3">
      <c r="A342" s="51" t="str">
        <f t="shared" ca="1" si="8"/>
        <v/>
      </c>
      <c r="B342" s="52" t="str">
        <f t="shared" ca="1" si="1"/>
        <v/>
      </c>
      <c r="C342" s="58" t="str">
        <f t="shared" ca="1" si="2"/>
        <v/>
      </c>
      <c r="D342" s="58" t="str">
        <f t="shared" ca="1" si="12"/>
        <v/>
      </c>
      <c r="E342" s="56"/>
      <c r="F342" s="58" t="str">
        <f t="shared" ca="1" si="4"/>
        <v/>
      </c>
      <c r="G342" s="58" t="str">
        <f t="shared" ca="1" si="5"/>
        <v/>
      </c>
      <c r="H342" s="58" t="str">
        <f t="shared" ca="1" si="6"/>
        <v/>
      </c>
      <c r="I342" s="58" t="str">
        <f t="shared" ca="1" si="7"/>
        <v/>
      </c>
      <c r="J342" s="31"/>
      <c r="K342" s="31"/>
      <c r="L342" s="31"/>
      <c r="M342" s="31"/>
      <c r="N342" s="31"/>
      <c r="O342" s="31"/>
      <c r="P342" s="31"/>
      <c r="Q342" s="31"/>
      <c r="R342" s="31"/>
      <c r="S342" s="31"/>
      <c r="T342" s="31"/>
      <c r="U342" s="31"/>
      <c r="V342" s="31"/>
      <c r="W342" s="31"/>
      <c r="X342" s="31"/>
      <c r="Y342" s="31"/>
      <c r="Z342" s="31"/>
    </row>
    <row r="343" spans="1:26" ht="12.75" customHeight="1" x14ac:dyDescent="0.3">
      <c r="A343" s="51" t="str">
        <f t="shared" ca="1" si="8"/>
        <v/>
      </c>
      <c r="B343" s="52" t="str">
        <f t="shared" ca="1" si="1"/>
        <v/>
      </c>
      <c r="C343" s="58" t="str">
        <f t="shared" ca="1" si="2"/>
        <v/>
      </c>
      <c r="D343" s="58" t="str">
        <f t="shared" ca="1" si="12"/>
        <v/>
      </c>
      <c r="E343" s="56"/>
      <c r="F343" s="58" t="str">
        <f t="shared" ca="1" si="4"/>
        <v/>
      </c>
      <c r="G343" s="58" t="str">
        <f t="shared" ca="1" si="5"/>
        <v/>
      </c>
      <c r="H343" s="58" t="str">
        <f t="shared" ca="1" si="6"/>
        <v/>
      </c>
      <c r="I343" s="58" t="str">
        <f t="shared" ca="1" si="7"/>
        <v/>
      </c>
      <c r="J343" s="31"/>
      <c r="K343" s="31"/>
      <c r="L343" s="31"/>
      <c r="M343" s="31"/>
      <c r="N343" s="31"/>
      <c r="O343" s="31"/>
      <c r="P343" s="31"/>
      <c r="Q343" s="31"/>
      <c r="R343" s="31"/>
      <c r="S343" s="31"/>
      <c r="T343" s="31"/>
      <c r="U343" s="31"/>
      <c r="V343" s="31"/>
      <c r="W343" s="31"/>
      <c r="X343" s="31"/>
      <c r="Y343" s="31"/>
      <c r="Z343" s="31"/>
    </row>
    <row r="344" spans="1:26" ht="12.75" customHeight="1" x14ac:dyDescent="0.3">
      <c r="A344" s="51" t="str">
        <f t="shared" ca="1" si="8"/>
        <v/>
      </c>
      <c r="B344" s="52" t="str">
        <f t="shared" ca="1" si="1"/>
        <v/>
      </c>
      <c r="C344" s="58" t="str">
        <f t="shared" ca="1" si="2"/>
        <v/>
      </c>
      <c r="D344" s="58" t="str">
        <f t="shared" ref="D344:D407" ca="1" si="13">IF(B344="","",IF(roundOpt,ROUND((B344-B343)*$I$8*H343,2),(B344-B343)*$I$8*H343))</f>
        <v/>
      </c>
      <c r="E344" s="56"/>
      <c r="F344" s="58" t="str">
        <f t="shared" ca="1" si="4"/>
        <v/>
      </c>
      <c r="G344" s="58" t="str">
        <f t="shared" ca="1" si="5"/>
        <v/>
      </c>
      <c r="H344" s="58" t="str">
        <f t="shared" ca="1" si="6"/>
        <v/>
      </c>
      <c r="I344" s="58" t="str">
        <f t="shared" ca="1" si="7"/>
        <v/>
      </c>
      <c r="J344" s="31"/>
      <c r="K344" s="31"/>
      <c r="L344" s="31"/>
      <c r="M344" s="31"/>
      <c r="N344" s="31"/>
      <c r="O344" s="31"/>
      <c r="P344" s="31"/>
      <c r="Q344" s="31"/>
      <c r="R344" s="31"/>
      <c r="S344" s="31"/>
      <c r="T344" s="31"/>
      <c r="U344" s="31"/>
      <c r="V344" s="31"/>
      <c r="W344" s="31"/>
      <c r="X344" s="31"/>
      <c r="Y344" s="31"/>
      <c r="Z344" s="31"/>
    </row>
    <row r="345" spans="1:26" ht="12.75" customHeight="1" x14ac:dyDescent="0.3">
      <c r="A345" s="51" t="str">
        <f t="shared" ca="1" si="8"/>
        <v/>
      </c>
      <c r="B345" s="52" t="str">
        <f t="shared" ca="1" si="1"/>
        <v/>
      </c>
      <c r="C345" s="58" t="str">
        <f t="shared" ca="1" si="2"/>
        <v/>
      </c>
      <c r="D345" s="58" t="str">
        <f t="shared" ca="1" si="13"/>
        <v/>
      </c>
      <c r="E345" s="56"/>
      <c r="F345" s="58" t="str">
        <f t="shared" ca="1" si="4"/>
        <v/>
      </c>
      <c r="G345" s="58" t="str">
        <f t="shared" ca="1" si="5"/>
        <v/>
      </c>
      <c r="H345" s="58" t="str">
        <f t="shared" ca="1" si="6"/>
        <v/>
      </c>
      <c r="I345" s="58" t="str">
        <f t="shared" ca="1" si="7"/>
        <v/>
      </c>
      <c r="J345" s="31"/>
      <c r="K345" s="31"/>
      <c r="L345" s="31"/>
      <c r="M345" s="31"/>
      <c r="N345" s="31"/>
      <c r="O345" s="31"/>
      <c r="P345" s="31"/>
      <c r="Q345" s="31"/>
      <c r="R345" s="31"/>
      <c r="S345" s="31"/>
      <c r="T345" s="31"/>
      <c r="U345" s="31"/>
      <c r="V345" s="31"/>
      <c r="W345" s="31"/>
      <c r="X345" s="31"/>
      <c r="Y345" s="31"/>
      <c r="Z345" s="31"/>
    </row>
    <row r="346" spans="1:26" ht="12.75" customHeight="1" x14ac:dyDescent="0.3">
      <c r="A346" s="51" t="str">
        <f t="shared" ca="1" si="8"/>
        <v/>
      </c>
      <c r="B346" s="52" t="str">
        <f t="shared" ca="1" si="1"/>
        <v/>
      </c>
      <c r="C346" s="58" t="str">
        <f t="shared" ca="1" si="2"/>
        <v/>
      </c>
      <c r="D346" s="58" t="str">
        <f t="shared" ca="1" si="13"/>
        <v/>
      </c>
      <c r="E346" s="56"/>
      <c r="F346" s="58" t="str">
        <f t="shared" ca="1" si="4"/>
        <v/>
      </c>
      <c r="G346" s="58" t="str">
        <f t="shared" ca="1" si="5"/>
        <v/>
      </c>
      <c r="H346" s="58" t="str">
        <f t="shared" ca="1" si="6"/>
        <v/>
      </c>
      <c r="I346" s="58" t="str">
        <f t="shared" ca="1" si="7"/>
        <v/>
      </c>
      <c r="J346" s="31"/>
      <c r="K346" s="31"/>
      <c r="L346" s="31"/>
      <c r="M346" s="31"/>
      <c r="N346" s="31"/>
      <c r="O346" s="31"/>
      <c r="P346" s="31"/>
      <c r="Q346" s="31"/>
      <c r="R346" s="31"/>
      <c r="S346" s="31"/>
      <c r="T346" s="31"/>
      <c r="U346" s="31"/>
      <c r="V346" s="31"/>
      <c r="W346" s="31"/>
      <c r="X346" s="31"/>
      <c r="Y346" s="31"/>
      <c r="Z346" s="31"/>
    </row>
    <row r="347" spans="1:26" ht="12.75" customHeight="1" x14ac:dyDescent="0.3">
      <c r="A347" s="51" t="str">
        <f t="shared" ca="1" si="8"/>
        <v/>
      </c>
      <c r="B347" s="52" t="str">
        <f t="shared" ca="1" si="1"/>
        <v/>
      </c>
      <c r="C347" s="58" t="str">
        <f t="shared" ca="1" si="2"/>
        <v/>
      </c>
      <c r="D347" s="58" t="str">
        <f t="shared" ca="1" si="13"/>
        <v/>
      </c>
      <c r="E347" s="56"/>
      <c r="F347" s="58" t="str">
        <f t="shared" ca="1" si="4"/>
        <v/>
      </c>
      <c r="G347" s="58" t="str">
        <f t="shared" ca="1" si="5"/>
        <v/>
      </c>
      <c r="H347" s="58" t="str">
        <f t="shared" ca="1" si="6"/>
        <v/>
      </c>
      <c r="I347" s="58" t="str">
        <f t="shared" ca="1" si="7"/>
        <v/>
      </c>
      <c r="J347" s="31"/>
      <c r="K347" s="31"/>
      <c r="L347" s="31"/>
      <c r="M347" s="31"/>
      <c r="N347" s="31"/>
      <c r="O347" s="31"/>
      <c r="P347" s="31"/>
      <c r="Q347" s="31"/>
      <c r="R347" s="31"/>
      <c r="S347" s="31"/>
      <c r="T347" s="31"/>
      <c r="U347" s="31"/>
      <c r="V347" s="31"/>
      <c r="W347" s="31"/>
      <c r="X347" s="31"/>
      <c r="Y347" s="31"/>
      <c r="Z347" s="31"/>
    </row>
    <row r="348" spans="1:26" ht="12.75" customHeight="1" x14ac:dyDescent="0.3">
      <c r="A348" s="51" t="str">
        <f t="shared" ca="1" si="8"/>
        <v/>
      </c>
      <c r="B348" s="52" t="str">
        <f t="shared" ca="1" si="1"/>
        <v/>
      </c>
      <c r="C348" s="58" t="str">
        <f t="shared" ca="1" si="2"/>
        <v/>
      </c>
      <c r="D348" s="58" t="str">
        <f t="shared" ca="1" si="13"/>
        <v/>
      </c>
      <c r="E348" s="56"/>
      <c r="F348" s="58" t="str">
        <f t="shared" ca="1" si="4"/>
        <v/>
      </c>
      <c r="G348" s="58" t="str">
        <f t="shared" ca="1" si="5"/>
        <v/>
      </c>
      <c r="H348" s="58" t="str">
        <f t="shared" ca="1" si="6"/>
        <v/>
      </c>
      <c r="I348" s="58" t="str">
        <f t="shared" ca="1" si="7"/>
        <v/>
      </c>
      <c r="J348" s="31"/>
      <c r="K348" s="31"/>
      <c r="L348" s="31"/>
      <c r="M348" s="31"/>
      <c r="N348" s="31"/>
      <c r="O348" s="31"/>
      <c r="P348" s="31"/>
      <c r="Q348" s="31"/>
      <c r="R348" s="31"/>
      <c r="S348" s="31"/>
      <c r="T348" s="31"/>
      <c r="U348" s="31"/>
      <c r="V348" s="31"/>
      <c r="W348" s="31"/>
      <c r="X348" s="31"/>
      <c r="Y348" s="31"/>
      <c r="Z348" s="31"/>
    </row>
    <row r="349" spans="1:26" ht="12.75" customHeight="1" x14ac:dyDescent="0.3">
      <c r="A349" s="51" t="str">
        <f t="shared" ca="1" si="8"/>
        <v/>
      </c>
      <c r="B349" s="52" t="str">
        <f t="shared" ca="1" si="1"/>
        <v/>
      </c>
      <c r="C349" s="58" t="str">
        <f t="shared" ca="1" si="2"/>
        <v/>
      </c>
      <c r="D349" s="58" t="str">
        <f t="shared" ca="1" si="13"/>
        <v/>
      </c>
      <c r="E349" s="56"/>
      <c r="F349" s="58" t="str">
        <f t="shared" ca="1" si="4"/>
        <v/>
      </c>
      <c r="G349" s="58" t="str">
        <f t="shared" ca="1" si="5"/>
        <v/>
      </c>
      <c r="H349" s="58" t="str">
        <f t="shared" ca="1" si="6"/>
        <v/>
      </c>
      <c r="I349" s="58" t="str">
        <f t="shared" ca="1" si="7"/>
        <v/>
      </c>
      <c r="J349" s="31"/>
      <c r="K349" s="31"/>
      <c r="L349" s="31"/>
      <c r="M349" s="31"/>
      <c r="N349" s="31"/>
      <c r="O349" s="31"/>
      <c r="P349" s="31"/>
      <c r="Q349" s="31"/>
      <c r="R349" s="31"/>
      <c r="S349" s="31"/>
      <c r="T349" s="31"/>
      <c r="U349" s="31"/>
      <c r="V349" s="31"/>
      <c r="W349" s="31"/>
      <c r="X349" s="31"/>
      <c r="Y349" s="31"/>
      <c r="Z349" s="31"/>
    </row>
    <row r="350" spans="1:26" ht="12.75" customHeight="1" x14ac:dyDescent="0.3">
      <c r="A350" s="51" t="str">
        <f t="shared" ca="1" si="8"/>
        <v/>
      </c>
      <c r="B350" s="52" t="str">
        <f t="shared" ca="1" si="1"/>
        <v/>
      </c>
      <c r="C350" s="58" t="str">
        <f t="shared" ca="1" si="2"/>
        <v/>
      </c>
      <c r="D350" s="58" t="str">
        <f t="shared" ca="1" si="13"/>
        <v/>
      </c>
      <c r="E350" s="56"/>
      <c r="F350" s="58" t="str">
        <f t="shared" ca="1" si="4"/>
        <v/>
      </c>
      <c r="G350" s="58" t="str">
        <f t="shared" ca="1" si="5"/>
        <v/>
      </c>
      <c r="H350" s="58" t="str">
        <f t="shared" ca="1" si="6"/>
        <v/>
      </c>
      <c r="I350" s="58" t="str">
        <f t="shared" ca="1" si="7"/>
        <v/>
      </c>
      <c r="J350" s="31"/>
      <c r="K350" s="31"/>
      <c r="L350" s="31"/>
      <c r="M350" s="31"/>
      <c r="N350" s="31"/>
      <c r="O350" s="31"/>
      <c r="P350" s="31"/>
      <c r="Q350" s="31"/>
      <c r="R350" s="31"/>
      <c r="S350" s="31"/>
      <c r="T350" s="31"/>
      <c r="U350" s="31"/>
      <c r="V350" s="31"/>
      <c r="W350" s="31"/>
      <c r="X350" s="31"/>
      <c r="Y350" s="31"/>
      <c r="Z350" s="31"/>
    </row>
    <row r="351" spans="1:26" ht="12.75" customHeight="1" x14ac:dyDescent="0.3">
      <c r="A351" s="51" t="str">
        <f t="shared" ca="1" si="8"/>
        <v/>
      </c>
      <c r="B351" s="52" t="str">
        <f t="shared" ca="1" si="1"/>
        <v/>
      </c>
      <c r="C351" s="58" t="str">
        <f t="shared" ca="1" si="2"/>
        <v/>
      </c>
      <c r="D351" s="58" t="str">
        <f t="shared" ca="1" si="13"/>
        <v/>
      </c>
      <c r="E351" s="56"/>
      <c r="F351" s="58" t="str">
        <f t="shared" ca="1" si="4"/>
        <v/>
      </c>
      <c r="G351" s="58" t="str">
        <f t="shared" ca="1" si="5"/>
        <v/>
      </c>
      <c r="H351" s="58" t="str">
        <f t="shared" ca="1" si="6"/>
        <v/>
      </c>
      <c r="I351" s="58" t="str">
        <f t="shared" ca="1" si="7"/>
        <v/>
      </c>
      <c r="J351" s="31"/>
      <c r="K351" s="31"/>
      <c r="L351" s="31"/>
      <c r="M351" s="31"/>
      <c r="N351" s="31"/>
      <c r="O351" s="31"/>
      <c r="P351" s="31"/>
      <c r="Q351" s="31"/>
      <c r="R351" s="31"/>
      <c r="S351" s="31"/>
      <c r="T351" s="31"/>
      <c r="U351" s="31"/>
      <c r="V351" s="31"/>
      <c r="W351" s="31"/>
      <c r="X351" s="31"/>
      <c r="Y351" s="31"/>
      <c r="Z351" s="31"/>
    </row>
    <row r="352" spans="1:26" ht="12.75" customHeight="1" x14ac:dyDescent="0.3">
      <c r="A352" s="51" t="str">
        <f t="shared" ca="1" si="8"/>
        <v/>
      </c>
      <c r="B352" s="52" t="str">
        <f t="shared" ca="1" si="1"/>
        <v/>
      </c>
      <c r="C352" s="58" t="str">
        <f t="shared" ca="1" si="2"/>
        <v/>
      </c>
      <c r="D352" s="58" t="str">
        <f t="shared" ca="1" si="13"/>
        <v/>
      </c>
      <c r="E352" s="56"/>
      <c r="F352" s="58" t="str">
        <f t="shared" ca="1" si="4"/>
        <v/>
      </c>
      <c r="G352" s="58" t="str">
        <f t="shared" ca="1" si="5"/>
        <v/>
      </c>
      <c r="H352" s="58" t="str">
        <f t="shared" ca="1" si="6"/>
        <v/>
      </c>
      <c r="I352" s="58" t="str">
        <f t="shared" ca="1" si="7"/>
        <v/>
      </c>
      <c r="J352" s="31"/>
      <c r="K352" s="31"/>
      <c r="L352" s="31"/>
      <c r="M352" s="31"/>
      <c r="N352" s="31"/>
      <c r="O352" s="31"/>
      <c r="P352" s="31"/>
      <c r="Q352" s="31"/>
      <c r="R352" s="31"/>
      <c r="S352" s="31"/>
      <c r="T352" s="31"/>
      <c r="U352" s="31"/>
      <c r="V352" s="31"/>
      <c r="W352" s="31"/>
      <c r="X352" s="31"/>
      <c r="Y352" s="31"/>
      <c r="Z352" s="31"/>
    </row>
    <row r="353" spans="1:26" ht="12.75" customHeight="1" x14ac:dyDescent="0.3">
      <c r="A353" s="51" t="str">
        <f t="shared" ca="1" si="8"/>
        <v/>
      </c>
      <c r="B353" s="52" t="str">
        <f t="shared" ca="1" si="1"/>
        <v/>
      </c>
      <c r="C353" s="58" t="str">
        <f t="shared" ca="1" si="2"/>
        <v/>
      </c>
      <c r="D353" s="58" t="str">
        <f t="shared" ca="1" si="13"/>
        <v/>
      </c>
      <c r="E353" s="56"/>
      <c r="F353" s="58" t="str">
        <f t="shared" ca="1" si="4"/>
        <v/>
      </c>
      <c r="G353" s="58" t="str">
        <f t="shared" ca="1" si="5"/>
        <v/>
      </c>
      <c r="H353" s="58" t="str">
        <f t="shared" ca="1" si="6"/>
        <v/>
      </c>
      <c r="I353" s="58" t="str">
        <f t="shared" ca="1" si="7"/>
        <v/>
      </c>
      <c r="J353" s="31"/>
      <c r="K353" s="31"/>
      <c r="L353" s="31"/>
      <c r="M353" s="31"/>
      <c r="N353" s="31"/>
      <c r="O353" s="31"/>
      <c r="P353" s="31"/>
      <c r="Q353" s="31"/>
      <c r="R353" s="31"/>
      <c r="S353" s="31"/>
      <c r="T353" s="31"/>
      <c r="U353" s="31"/>
      <c r="V353" s="31"/>
      <c r="W353" s="31"/>
      <c r="X353" s="31"/>
      <c r="Y353" s="31"/>
      <c r="Z353" s="31"/>
    </row>
    <row r="354" spans="1:26" ht="12.75" customHeight="1" x14ac:dyDescent="0.3">
      <c r="A354" s="51" t="str">
        <f t="shared" ca="1" si="8"/>
        <v/>
      </c>
      <c r="B354" s="52" t="str">
        <f t="shared" ca="1" si="1"/>
        <v/>
      </c>
      <c r="C354" s="58" t="str">
        <f t="shared" ca="1" si="2"/>
        <v/>
      </c>
      <c r="D354" s="58" t="str">
        <f t="shared" ca="1" si="13"/>
        <v/>
      </c>
      <c r="E354" s="56"/>
      <c r="F354" s="58" t="str">
        <f t="shared" ca="1" si="4"/>
        <v/>
      </c>
      <c r="G354" s="58" t="str">
        <f t="shared" ca="1" si="5"/>
        <v/>
      </c>
      <c r="H354" s="58" t="str">
        <f t="shared" ca="1" si="6"/>
        <v/>
      </c>
      <c r="I354" s="58" t="str">
        <f t="shared" ca="1" si="7"/>
        <v/>
      </c>
      <c r="J354" s="31"/>
      <c r="K354" s="31"/>
      <c r="L354" s="31"/>
      <c r="M354" s="31"/>
      <c r="N354" s="31"/>
      <c r="O354" s="31"/>
      <c r="P354" s="31"/>
      <c r="Q354" s="31"/>
      <c r="R354" s="31"/>
      <c r="S354" s="31"/>
      <c r="T354" s="31"/>
      <c r="U354" s="31"/>
      <c r="V354" s="31"/>
      <c r="W354" s="31"/>
      <c r="X354" s="31"/>
      <c r="Y354" s="31"/>
      <c r="Z354" s="31"/>
    </row>
    <row r="355" spans="1:26" ht="12.75" customHeight="1" x14ac:dyDescent="0.3">
      <c r="A355" s="51" t="str">
        <f t="shared" ca="1" si="8"/>
        <v/>
      </c>
      <c r="B355" s="52" t="str">
        <f t="shared" ca="1" si="1"/>
        <v/>
      </c>
      <c r="C355" s="58" t="str">
        <f t="shared" ca="1" si="2"/>
        <v/>
      </c>
      <c r="D355" s="58" t="str">
        <f t="shared" ca="1" si="13"/>
        <v/>
      </c>
      <c r="E355" s="56"/>
      <c r="F355" s="58" t="str">
        <f t="shared" ca="1" si="4"/>
        <v/>
      </c>
      <c r="G355" s="58" t="str">
        <f t="shared" ca="1" si="5"/>
        <v/>
      </c>
      <c r="H355" s="58" t="str">
        <f t="shared" ca="1" si="6"/>
        <v/>
      </c>
      <c r="I355" s="58" t="str">
        <f t="shared" ca="1" si="7"/>
        <v/>
      </c>
      <c r="J355" s="31"/>
      <c r="K355" s="31"/>
      <c r="L355" s="31"/>
      <c r="M355" s="31"/>
      <c r="N355" s="31"/>
      <c r="O355" s="31"/>
      <c r="P355" s="31"/>
      <c r="Q355" s="31"/>
      <c r="R355" s="31"/>
      <c r="S355" s="31"/>
      <c r="T355" s="31"/>
      <c r="U355" s="31"/>
      <c r="V355" s="31"/>
      <c r="W355" s="31"/>
      <c r="X355" s="31"/>
      <c r="Y355" s="31"/>
      <c r="Z355" s="31"/>
    </row>
    <row r="356" spans="1:26" ht="12.75" customHeight="1" x14ac:dyDescent="0.3">
      <c r="A356" s="51" t="str">
        <f t="shared" ca="1" si="8"/>
        <v/>
      </c>
      <c r="B356" s="52" t="str">
        <f t="shared" ca="1" si="1"/>
        <v/>
      </c>
      <c r="C356" s="58" t="str">
        <f t="shared" ca="1" si="2"/>
        <v/>
      </c>
      <c r="D356" s="58" t="str">
        <f t="shared" ca="1" si="13"/>
        <v/>
      </c>
      <c r="E356" s="56"/>
      <c r="F356" s="58" t="str">
        <f t="shared" ca="1" si="4"/>
        <v/>
      </c>
      <c r="G356" s="58" t="str">
        <f t="shared" ca="1" si="5"/>
        <v/>
      </c>
      <c r="H356" s="58" t="str">
        <f t="shared" ca="1" si="6"/>
        <v/>
      </c>
      <c r="I356" s="58" t="str">
        <f t="shared" ca="1" si="7"/>
        <v/>
      </c>
      <c r="J356" s="31"/>
      <c r="K356" s="31"/>
      <c r="L356" s="31"/>
      <c r="M356" s="31"/>
      <c r="N356" s="31"/>
      <c r="O356" s="31"/>
      <c r="P356" s="31"/>
      <c r="Q356" s="31"/>
      <c r="R356" s="31"/>
      <c r="S356" s="31"/>
      <c r="T356" s="31"/>
      <c r="U356" s="31"/>
      <c r="V356" s="31"/>
      <c r="W356" s="31"/>
      <c r="X356" s="31"/>
      <c r="Y356" s="31"/>
      <c r="Z356" s="31"/>
    </row>
    <row r="357" spans="1:26" ht="12.75" customHeight="1" x14ac:dyDescent="0.3">
      <c r="A357" s="51" t="str">
        <f t="shared" ca="1" si="8"/>
        <v/>
      </c>
      <c r="B357" s="52" t="str">
        <f t="shared" ca="1" si="1"/>
        <v/>
      </c>
      <c r="C357" s="58" t="str">
        <f t="shared" ca="1" si="2"/>
        <v/>
      </c>
      <c r="D357" s="58" t="str">
        <f t="shared" ca="1" si="13"/>
        <v/>
      </c>
      <c r="E357" s="56"/>
      <c r="F357" s="58" t="str">
        <f t="shared" ca="1" si="4"/>
        <v/>
      </c>
      <c r="G357" s="58" t="str">
        <f t="shared" ca="1" si="5"/>
        <v/>
      </c>
      <c r="H357" s="58" t="str">
        <f t="shared" ca="1" si="6"/>
        <v/>
      </c>
      <c r="I357" s="58" t="str">
        <f t="shared" ca="1" si="7"/>
        <v/>
      </c>
      <c r="J357" s="31"/>
      <c r="K357" s="31"/>
      <c r="L357" s="31"/>
      <c r="M357" s="31"/>
      <c r="N357" s="31"/>
      <c r="O357" s="31"/>
      <c r="P357" s="31"/>
      <c r="Q357" s="31"/>
      <c r="R357" s="31"/>
      <c r="S357" s="31"/>
      <c r="T357" s="31"/>
      <c r="U357" s="31"/>
      <c r="V357" s="31"/>
      <c r="W357" s="31"/>
      <c r="X357" s="31"/>
      <c r="Y357" s="31"/>
      <c r="Z357" s="31"/>
    </row>
    <row r="358" spans="1:26" ht="12.75" customHeight="1" x14ac:dyDescent="0.3">
      <c r="A358" s="51" t="str">
        <f t="shared" ca="1" si="8"/>
        <v/>
      </c>
      <c r="B358" s="52" t="str">
        <f t="shared" ca="1" si="1"/>
        <v/>
      </c>
      <c r="C358" s="58" t="str">
        <f t="shared" ca="1" si="2"/>
        <v/>
      </c>
      <c r="D358" s="58" t="str">
        <f t="shared" ca="1" si="13"/>
        <v/>
      </c>
      <c r="E358" s="56"/>
      <c r="F358" s="58" t="str">
        <f t="shared" ca="1" si="4"/>
        <v/>
      </c>
      <c r="G358" s="58" t="str">
        <f t="shared" ca="1" si="5"/>
        <v/>
      </c>
      <c r="H358" s="58" t="str">
        <f t="shared" ca="1" si="6"/>
        <v/>
      </c>
      <c r="I358" s="58" t="str">
        <f t="shared" ca="1" si="7"/>
        <v/>
      </c>
      <c r="J358" s="31"/>
      <c r="K358" s="31"/>
      <c r="L358" s="31"/>
      <c r="M358" s="31"/>
      <c r="N358" s="31"/>
      <c r="O358" s="31"/>
      <c r="P358" s="31"/>
      <c r="Q358" s="31"/>
      <c r="R358" s="31"/>
      <c r="S358" s="31"/>
      <c r="T358" s="31"/>
      <c r="U358" s="31"/>
      <c r="V358" s="31"/>
      <c r="W358" s="31"/>
      <c r="X358" s="31"/>
      <c r="Y358" s="31"/>
      <c r="Z358" s="31"/>
    </row>
    <row r="359" spans="1:26" ht="12.75" customHeight="1" x14ac:dyDescent="0.3">
      <c r="A359" s="51" t="str">
        <f t="shared" ca="1" si="8"/>
        <v/>
      </c>
      <c r="B359" s="52" t="str">
        <f t="shared" ca="1" si="1"/>
        <v/>
      </c>
      <c r="C359" s="58" t="str">
        <f t="shared" ca="1" si="2"/>
        <v/>
      </c>
      <c r="D359" s="58" t="str">
        <f t="shared" ca="1" si="13"/>
        <v/>
      </c>
      <c r="E359" s="56"/>
      <c r="F359" s="58" t="str">
        <f t="shared" ca="1" si="4"/>
        <v/>
      </c>
      <c r="G359" s="58" t="str">
        <f t="shared" ca="1" si="5"/>
        <v/>
      </c>
      <c r="H359" s="58" t="str">
        <f t="shared" ca="1" si="6"/>
        <v/>
      </c>
      <c r="I359" s="58" t="str">
        <f t="shared" ca="1" si="7"/>
        <v/>
      </c>
      <c r="J359" s="31"/>
      <c r="K359" s="31"/>
      <c r="L359" s="31"/>
      <c r="M359" s="31"/>
      <c r="N359" s="31"/>
      <c r="O359" s="31"/>
      <c r="P359" s="31"/>
      <c r="Q359" s="31"/>
      <c r="R359" s="31"/>
      <c r="S359" s="31"/>
      <c r="T359" s="31"/>
      <c r="U359" s="31"/>
      <c r="V359" s="31"/>
      <c r="W359" s="31"/>
      <c r="X359" s="31"/>
      <c r="Y359" s="31"/>
      <c r="Z359" s="31"/>
    </row>
    <row r="360" spans="1:26" ht="12.75" customHeight="1" x14ac:dyDescent="0.3">
      <c r="A360" s="51" t="str">
        <f t="shared" ca="1" si="8"/>
        <v/>
      </c>
      <c r="B360" s="52" t="str">
        <f t="shared" ca="1" si="1"/>
        <v/>
      </c>
      <c r="C360" s="58" t="str">
        <f t="shared" ca="1" si="2"/>
        <v/>
      </c>
      <c r="D360" s="58" t="str">
        <f t="shared" ca="1" si="13"/>
        <v/>
      </c>
      <c r="E360" s="56"/>
      <c r="F360" s="58" t="str">
        <f t="shared" ca="1" si="4"/>
        <v/>
      </c>
      <c r="G360" s="58" t="str">
        <f t="shared" ca="1" si="5"/>
        <v/>
      </c>
      <c r="H360" s="58" t="str">
        <f t="shared" ca="1" si="6"/>
        <v/>
      </c>
      <c r="I360" s="58" t="str">
        <f t="shared" ca="1" si="7"/>
        <v/>
      </c>
      <c r="J360" s="31"/>
      <c r="K360" s="31"/>
      <c r="L360" s="31"/>
      <c r="M360" s="31"/>
      <c r="N360" s="31"/>
      <c r="O360" s="31"/>
      <c r="P360" s="31"/>
      <c r="Q360" s="31"/>
      <c r="R360" s="31"/>
      <c r="S360" s="31"/>
      <c r="T360" s="31"/>
      <c r="U360" s="31"/>
      <c r="V360" s="31"/>
      <c r="W360" s="31"/>
      <c r="X360" s="31"/>
      <c r="Y360" s="31"/>
      <c r="Z360" s="31"/>
    </row>
    <row r="361" spans="1:26" ht="12.75" customHeight="1" x14ac:dyDescent="0.3">
      <c r="A361" s="51" t="str">
        <f t="shared" ca="1" si="8"/>
        <v/>
      </c>
      <c r="B361" s="52" t="str">
        <f t="shared" ca="1" si="1"/>
        <v/>
      </c>
      <c r="C361" s="58" t="str">
        <f t="shared" ca="1" si="2"/>
        <v/>
      </c>
      <c r="D361" s="58" t="str">
        <f t="shared" ca="1" si="13"/>
        <v/>
      </c>
      <c r="E361" s="56"/>
      <c r="F361" s="58" t="str">
        <f t="shared" ca="1" si="4"/>
        <v/>
      </c>
      <c r="G361" s="58" t="str">
        <f t="shared" ca="1" si="5"/>
        <v/>
      </c>
      <c r="H361" s="58" t="str">
        <f t="shared" ca="1" si="6"/>
        <v/>
      </c>
      <c r="I361" s="58" t="str">
        <f t="shared" ca="1" si="7"/>
        <v/>
      </c>
      <c r="J361" s="31"/>
      <c r="K361" s="31"/>
      <c r="L361" s="31"/>
      <c r="M361" s="31"/>
      <c r="N361" s="31"/>
      <c r="O361" s="31"/>
      <c r="P361" s="31"/>
      <c r="Q361" s="31"/>
      <c r="R361" s="31"/>
      <c r="S361" s="31"/>
      <c r="T361" s="31"/>
      <c r="U361" s="31"/>
      <c r="V361" s="31"/>
      <c r="W361" s="31"/>
      <c r="X361" s="31"/>
      <c r="Y361" s="31"/>
      <c r="Z361" s="31"/>
    </row>
    <row r="362" spans="1:26" ht="12.75" customHeight="1" x14ac:dyDescent="0.3">
      <c r="A362" s="51" t="str">
        <f t="shared" ca="1" si="8"/>
        <v/>
      </c>
      <c r="B362" s="52" t="str">
        <f t="shared" ca="1" si="1"/>
        <v/>
      </c>
      <c r="C362" s="58" t="str">
        <f t="shared" ca="1" si="2"/>
        <v/>
      </c>
      <c r="D362" s="58" t="str">
        <f t="shared" ca="1" si="13"/>
        <v/>
      </c>
      <c r="E362" s="56"/>
      <c r="F362" s="58" t="str">
        <f t="shared" ca="1" si="4"/>
        <v/>
      </c>
      <c r="G362" s="58" t="str">
        <f t="shared" ca="1" si="5"/>
        <v/>
      </c>
      <c r="H362" s="58" t="str">
        <f t="shared" ca="1" si="6"/>
        <v/>
      </c>
      <c r="I362" s="58" t="str">
        <f t="shared" ca="1" si="7"/>
        <v/>
      </c>
      <c r="J362" s="31"/>
      <c r="K362" s="31"/>
      <c r="L362" s="31"/>
      <c r="M362" s="31"/>
      <c r="N362" s="31"/>
      <c r="O362" s="31"/>
      <c r="P362" s="31"/>
      <c r="Q362" s="31"/>
      <c r="R362" s="31"/>
      <c r="S362" s="31"/>
      <c r="T362" s="31"/>
      <c r="U362" s="31"/>
      <c r="V362" s="31"/>
      <c r="W362" s="31"/>
      <c r="X362" s="31"/>
      <c r="Y362" s="31"/>
      <c r="Z362" s="31"/>
    </row>
    <row r="363" spans="1:26" ht="12.75" customHeight="1" x14ac:dyDescent="0.3">
      <c r="A363" s="51" t="str">
        <f t="shared" ca="1" si="8"/>
        <v/>
      </c>
      <c r="B363" s="52" t="str">
        <f t="shared" ca="1" si="1"/>
        <v/>
      </c>
      <c r="C363" s="58" t="str">
        <f t="shared" ca="1" si="2"/>
        <v/>
      </c>
      <c r="D363" s="58" t="str">
        <f t="shared" ca="1" si="13"/>
        <v/>
      </c>
      <c r="E363" s="56"/>
      <c r="F363" s="58" t="str">
        <f t="shared" ca="1" si="4"/>
        <v/>
      </c>
      <c r="G363" s="58" t="str">
        <f t="shared" ca="1" si="5"/>
        <v/>
      </c>
      <c r="H363" s="58" t="str">
        <f t="shared" ca="1" si="6"/>
        <v/>
      </c>
      <c r="I363" s="58" t="str">
        <f t="shared" ca="1" si="7"/>
        <v/>
      </c>
      <c r="J363" s="31"/>
      <c r="K363" s="31"/>
      <c r="L363" s="31"/>
      <c r="M363" s="31"/>
      <c r="N363" s="31"/>
      <c r="O363" s="31"/>
      <c r="P363" s="31"/>
      <c r="Q363" s="31"/>
      <c r="R363" s="31"/>
      <c r="S363" s="31"/>
      <c r="T363" s="31"/>
      <c r="U363" s="31"/>
      <c r="V363" s="31"/>
      <c r="W363" s="31"/>
      <c r="X363" s="31"/>
      <c r="Y363" s="31"/>
      <c r="Z363" s="31"/>
    </row>
    <row r="364" spans="1:26" ht="12.75" customHeight="1" x14ac:dyDescent="0.3">
      <c r="A364" s="51" t="str">
        <f t="shared" ca="1" si="8"/>
        <v/>
      </c>
      <c r="B364" s="52" t="str">
        <f t="shared" ca="1" si="1"/>
        <v/>
      </c>
      <c r="C364" s="58" t="str">
        <f t="shared" ca="1" si="2"/>
        <v/>
      </c>
      <c r="D364" s="58" t="str">
        <f t="shared" ca="1" si="13"/>
        <v/>
      </c>
      <c r="E364" s="56"/>
      <c r="F364" s="58" t="str">
        <f t="shared" ca="1" si="4"/>
        <v/>
      </c>
      <c r="G364" s="58" t="str">
        <f t="shared" ca="1" si="5"/>
        <v/>
      </c>
      <c r="H364" s="58" t="str">
        <f t="shared" ca="1" si="6"/>
        <v/>
      </c>
      <c r="I364" s="58" t="str">
        <f t="shared" ca="1" si="7"/>
        <v/>
      </c>
      <c r="J364" s="31"/>
      <c r="K364" s="31"/>
      <c r="L364" s="31"/>
      <c r="M364" s="31"/>
      <c r="N364" s="31"/>
      <c r="O364" s="31"/>
      <c r="P364" s="31"/>
      <c r="Q364" s="31"/>
      <c r="R364" s="31"/>
      <c r="S364" s="31"/>
      <c r="T364" s="31"/>
      <c r="U364" s="31"/>
      <c r="V364" s="31"/>
      <c r="W364" s="31"/>
      <c r="X364" s="31"/>
      <c r="Y364" s="31"/>
      <c r="Z364" s="31"/>
    </row>
    <row r="365" spans="1:26" ht="12.75" customHeight="1" x14ac:dyDescent="0.3">
      <c r="A365" s="51" t="str">
        <f t="shared" ca="1" si="8"/>
        <v/>
      </c>
      <c r="B365" s="52" t="str">
        <f t="shared" ca="1" si="1"/>
        <v/>
      </c>
      <c r="C365" s="58" t="str">
        <f t="shared" ca="1" si="2"/>
        <v/>
      </c>
      <c r="D365" s="58" t="str">
        <f t="shared" ca="1" si="13"/>
        <v/>
      </c>
      <c r="E365" s="56"/>
      <c r="F365" s="58" t="str">
        <f t="shared" ca="1" si="4"/>
        <v/>
      </c>
      <c r="G365" s="58" t="str">
        <f t="shared" ca="1" si="5"/>
        <v/>
      </c>
      <c r="H365" s="58" t="str">
        <f t="shared" ca="1" si="6"/>
        <v/>
      </c>
      <c r="I365" s="58" t="str">
        <f t="shared" ca="1" si="7"/>
        <v/>
      </c>
      <c r="J365" s="31"/>
      <c r="K365" s="31"/>
      <c r="L365" s="31"/>
      <c r="M365" s="31"/>
      <c r="N365" s="31"/>
      <c r="O365" s="31"/>
      <c r="P365" s="31"/>
      <c r="Q365" s="31"/>
      <c r="R365" s="31"/>
      <c r="S365" s="31"/>
      <c r="T365" s="31"/>
      <c r="U365" s="31"/>
      <c r="V365" s="31"/>
      <c r="W365" s="31"/>
      <c r="X365" s="31"/>
      <c r="Y365" s="31"/>
      <c r="Z365" s="31"/>
    </row>
    <row r="366" spans="1:26" ht="12.75" customHeight="1" x14ac:dyDescent="0.3">
      <c r="A366" s="51" t="str">
        <f t="shared" ca="1" si="8"/>
        <v/>
      </c>
      <c r="B366" s="52" t="str">
        <f t="shared" ca="1" si="1"/>
        <v/>
      </c>
      <c r="C366" s="58" t="str">
        <f t="shared" ca="1" si="2"/>
        <v/>
      </c>
      <c r="D366" s="58" t="str">
        <f t="shared" ca="1" si="13"/>
        <v/>
      </c>
      <c r="E366" s="56"/>
      <c r="F366" s="58" t="str">
        <f t="shared" ca="1" si="4"/>
        <v/>
      </c>
      <c r="G366" s="58" t="str">
        <f t="shared" ca="1" si="5"/>
        <v/>
      </c>
      <c r="H366" s="58" t="str">
        <f t="shared" ca="1" si="6"/>
        <v/>
      </c>
      <c r="I366" s="58" t="str">
        <f t="shared" ca="1" si="7"/>
        <v/>
      </c>
      <c r="J366" s="31"/>
      <c r="K366" s="31"/>
      <c r="L366" s="31"/>
      <c r="M366" s="31"/>
      <c r="N366" s="31"/>
      <c r="O366" s="31"/>
      <c r="P366" s="31"/>
      <c r="Q366" s="31"/>
      <c r="R366" s="31"/>
      <c r="S366" s="31"/>
      <c r="T366" s="31"/>
      <c r="U366" s="31"/>
      <c r="V366" s="31"/>
      <c r="W366" s="31"/>
      <c r="X366" s="31"/>
      <c r="Y366" s="31"/>
      <c r="Z366" s="31"/>
    </row>
    <row r="367" spans="1:26" ht="12.75" customHeight="1" x14ac:dyDescent="0.3">
      <c r="A367" s="51" t="str">
        <f t="shared" ca="1" si="8"/>
        <v/>
      </c>
      <c r="B367" s="52" t="str">
        <f t="shared" ca="1" si="1"/>
        <v/>
      </c>
      <c r="C367" s="58" t="str">
        <f t="shared" ca="1" si="2"/>
        <v/>
      </c>
      <c r="D367" s="58" t="str">
        <f t="shared" ca="1" si="13"/>
        <v/>
      </c>
      <c r="E367" s="56"/>
      <c r="F367" s="58" t="str">
        <f t="shared" ca="1" si="4"/>
        <v/>
      </c>
      <c r="G367" s="58" t="str">
        <f t="shared" ca="1" si="5"/>
        <v/>
      </c>
      <c r="H367" s="58" t="str">
        <f t="shared" ca="1" si="6"/>
        <v/>
      </c>
      <c r="I367" s="58" t="str">
        <f t="shared" ca="1" si="7"/>
        <v/>
      </c>
      <c r="J367" s="31"/>
      <c r="K367" s="31"/>
      <c r="L367" s="31"/>
      <c r="M367" s="31"/>
      <c r="N367" s="31"/>
      <c r="O367" s="31"/>
      <c r="P367" s="31"/>
      <c r="Q367" s="31"/>
      <c r="R367" s="31"/>
      <c r="S367" s="31"/>
      <c r="T367" s="31"/>
      <c r="U367" s="31"/>
      <c r="V367" s="31"/>
      <c r="W367" s="31"/>
      <c r="X367" s="31"/>
      <c r="Y367" s="31"/>
      <c r="Z367" s="31"/>
    </row>
    <row r="368" spans="1:26" ht="12.75" customHeight="1" x14ac:dyDescent="0.3">
      <c r="A368" s="51" t="str">
        <f t="shared" ca="1" si="8"/>
        <v/>
      </c>
      <c r="B368" s="52" t="str">
        <f t="shared" ca="1" si="1"/>
        <v/>
      </c>
      <c r="C368" s="58" t="str">
        <f t="shared" ca="1" si="2"/>
        <v/>
      </c>
      <c r="D368" s="58" t="str">
        <f t="shared" ca="1" si="13"/>
        <v/>
      </c>
      <c r="E368" s="56"/>
      <c r="F368" s="58" t="str">
        <f t="shared" ca="1" si="4"/>
        <v/>
      </c>
      <c r="G368" s="58" t="str">
        <f t="shared" ca="1" si="5"/>
        <v/>
      </c>
      <c r="H368" s="58" t="str">
        <f t="shared" ca="1" si="6"/>
        <v/>
      </c>
      <c r="I368" s="58" t="str">
        <f t="shared" ca="1" si="7"/>
        <v/>
      </c>
      <c r="J368" s="31"/>
      <c r="K368" s="31"/>
      <c r="L368" s="31"/>
      <c r="M368" s="31"/>
      <c r="N368" s="31"/>
      <c r="O368" s="31"/>
      <c r="P368" s="31"/>
      <c r="Q368" s="31"/>
      <c r="R368" s="31"/>
      <c r="S368" s="31"/>
      <c r="T368" s="31"/>
      <c r="U368" s="31"/>
      <c r="V368" s="31"/>
      <c r="W368" s="31"/>
      <c r="X368" s="31"/>
      <c r="Y368" s="31"/>
      <c r="Z368" s="31"/>
    </row>
    <row r="369" spans="1:26" ht="12.75" customHeight="1" x14ac:dyDescent="0.3">
      <c r="A369" s="51" t="str">
        <f t="shared" ca="1" si="8"/>
        <v/>
      </c>
      <c r="B369" s="52" t="str">
        <f t="shared" ca="1" si="1"/>
        <v/>
      </c>
      <c r="C369" s="58" t="str">
        <f t="shared" ca="1" si="2"/>
        <v/>
      </c>
      <c r="D369" s="58" t="str">
        <f t="shared" ca="1" si="13"/>
        <v/>
      </c>
      <c r="E369" s="56"/>
      <c r="F369" s="58" t="str">
        <f t="shared" ca="1" si="4"/>
        <v/>
      </c>
      <c r="G369" s="58" t="str">
        <f t="shared" ca="1" si="5"/>
        <v/>
      </c>
      <c r="H369" s="58" t="str">
        <f t="shared" ca="1" si="6"/>
        <v/>
      </c>
      <c r="I369" s="58" t="str">
        <f t="shared" ca="1" si="7"/>
        <v/>
      </c>
      <c r="J369" s="31"/>
      <c r="K369" s="31"/>
      <c r="L369" s="31"/>
      <c r="M369" s="31"/>
      <c r="N369" s="31"/>
      <c r="O369" s="31"/>
      <c r="P369" s="31"/>
      <c r="Q369" s="31"/>
      <c r="R369" s="31"/>
      <c r="S369" s="31"/>
      <c r="T369" s="31"/>
      <c r="U369" s="31"/>
      <c r="V369" s="31"/>
      <c r="W369" s="31"/>
      <c r="X369" s="31"/>
      <c r="Y369" s="31"/>
      <c r="Z369" s="31"/>
    </row>
    <row r="370" spans="1:26" ht="12.75" customHeight="1" x14ac:dyDescent="0.3">
      <c r="A370" s="51" t="str">
        <f t="shared" ca="1" si="8"/>
        <v/>
      </c>
      <c r="B370" s="52" t="str">
        <f t="shared" ca="1" si="1"/>
        <v/>
      </c>
      <c r="C370" s="58" t="str">
        <f t="shared" ca="1" si="2"/>
        <v/>
      </c>
      <c r="D370" s="58" t="str">
        <f t="shared" ca="1" si="13"/>
        <v/>
      </c>
      <c r="E370" s="56"/>
      <c r="F370" s="58" t="str">
        <f t="shared" ca="1" si="4"/>
        <v/>
      </c>
      <c r="G370" s="58" t="str">
        <f t="shared" ca="1" si="5"/>
        <v/>
      </c>
      <c r="H370" s="58" t="str">
        <f t="shared" ca="1" si="6"/>
        <v/>
      </c>
      <c r="I370" s="58" t="str">
        <f t="shared" ca="1" si="7"/>
        <v/>
      </c>
      <c r="J370" s="31"/>
      <c r="K370" s="31"/>
      <c r="L370" s="31"/>
      <c r="M370" s="31"/>
      <c r="N370" s="31"/>
      <c r="O370" s="31"/>
      <c r="P370" s="31"/>
      <c r="Q370" s="31"/>
      <c r="R370" s="31"/>
      <c r="S370" s="31"/>
      <c r="T370" s="31"/>
      <c r="U370" s="31"/>
      <c r="V370" s="31"/>
      <c r="W370" s="31"/>
      <c r="X370" s="31"/>
      <c r="Y370" s="31"/>
      <c r="Z370" s="31"/>
    </row>
    <row r="371" spans="1:26" ht="12.75" customHeight="1" x14ac:dyDescent="0.3">
      <c r="A371" s="51" t="str">
        <f t="shared" ca="1" si="8"/>
        <v/>
      </c>
      <c r="B371" s="52" t="str">
        <f t="shared" ca="1" si="1"/>
        <v/>
      </c>
      <c r="C371" s="58" t="str">
        <f t="shared" ca="1" si="2"/>
        <v/>
      </c>
      <c r="D371" s="58" t="str">
        <f t="shared" ca="1" si="13"/>
        <v/>
      </c>
      <c r="E371" s="56"/>
      <c r="F371" s="58" t="str">
        <f t="shared" ca="1" si="4"/>
        <v/>
      </c>
      <c r="G371" s="58" t="str">
        <f t="shared" ca="1" si="5"/>
        <v/>
      </c>
      <c r="H371" s="58" t="str">
        <f t="shared" ca="1" si="6"/>
        <v/>
      </c>
      <c r="I371" s="58" t="str">
        <f t="shared" ca="1" si="7"/>
        <v/>
      </c>
      <c r="J371" s="31"/>
      <c r="K371" s="31"/>
      <c r="L371" s="31"/>
      <c r="M371" s="31"/>
      <c r="N371" s="31"/>
      <c r="O371" s="31"/>
      <c r="P371" s="31"/>
      <c r="Q371" s="31"/>
      <c r="R371" s="31"/>
      <c r="S371" s="31"/>
      <c r="T371" s="31"/>
      <c r="U371" s="31"/>
      <c r="V371" s="31"/>
      <c r="W371" s="31"/>
      <c r="X371" s="31"/>
      <c r="Y371" s="31"/>
      <c r="Z371" s="31"/>
    </row>
    <row r="372" spans="1:26" ht="12.75" customHeight="1" x14ac:dyDescent="0.3">
      <c r="A372" s="51" t="str">
        <f t="shared" ca="1" si="8"/>
        <v/>
      </c>
      <c r="B372" s="52" t="str">
        <f t="shared" ca="1" si="1"/>
        <v/>
      </c>
      <c r="C372" s="58" t="str">
        <f t="shared" ca="1" si="2"/>
        <v/>
      </c>
      <c r="D372" s="58" t="str">
        <f t="shared" ca="1" si="13"/>
        <v/>
      </c>
      <c r="E372" s="56"/>
      <c r="F372" s="58" t="str">
        <f t="shared" ca="1" si="4"/>
        <v/>
      </c>
      <c r="G372" s="58" t="str">
        <f t="shared" ca="1" si="5"/>
        <v/>
      </c>
      <c r="H372" s="58" t="str">
        <f t="shared" ca="1" si="6"/>
        <v/>
      </c>
      <c r="I372" s="58" t="str">
        <f t="shared" ca="1" si="7"/>
        <v/>
      </c>
      <c r="J372" s="31"/>
      <c r="K372" s="31"/>
      <c r="L372" s="31"/>
      <c r="M372" s="31"/>
      <c r="N372" s="31"/>
      <c r="O372" s="31"/>
      <c r="P372" s="31"/>
      <c r="Q372" s="31"/>
      <c r="R372" s="31"/>
      <c r="S372" s="31"/>
      <c r="T372" s="31"/>
      <c r="U372" s="31"/>
      <c r="V372" s="31"/>
      <c r="W372" s="31"/>
      <c r="X372" s="31"/>
      <c r="Y372" s="31"/>
      <c r="Z372" s="31"/>
    </row>
    <row r="373" spans="1:26" ht="12.75" customHeight="1" x14ac:dyDescent="0.3">
      <c r="A373" s="51" t="str">
        <f t="shared" ca="1" si="8"/>
        <v/>
      </c>
      <c r="B373" s="52" t="str">
        <f t="shared" ca="1" si="1"/>
        <v/>
      </c>
      <c r="C373" s="58" t="str">
        <f t="shared" ca="1" si="2"/>
        <v/>
      </c>
      <c r="D373" s="58" t="str">
        <f t="shared" ca="1" si="13"/>
        <v/>
      </c>
      <c r="E373" s="56"/>
      <c r="F373" s="58" t="str">
        <f t="shared" ca="1" si="4"/>
        <v/>
      </c>
      <c r="G373" s="58" t="str">
        <f t="shared" ca="1" si="5"/>
        <v/>
      </c>
      <c r="H373" s="58" t="str">
        <f t="shared" ca="1" si="6"/>
        <v/>
      </c>
      <c r="I373" s="58" t="str">
        <f t="shared" ca="1" si="7"/>
        <v/>
      </c>
      <c r="J373" s="31"/>
      <c r="K373" s="31"/>
      <c r="L373" s="31"/>
      <c r="M373" s="31"/>
      <c r="N373" s="31"/>
      <c r="O373" s="31"/>
      <c r="P373" s="31"/>
      <c r="Q373" s="31"/>
      <c r="R373" s="31"/>
      <c r="S373" s="31"/>
      <c r="T373" s="31"/>
      <c r="U373" s="31"/>
      <c r="V373" s="31"/>
      <c r="W373" s="31"/>
      <c r="X373" s="31"/>
      <c r="Y373" s="31"/>
      <c r="Z373" s="31"/>
    </row>
    <row r="374" spans="1:26" ht="12.75" customHeight="1" x14ac:dyDescent="0.3">
      <c r="A374" s="51" t="str">
        <f t="shared" ca="1" si="8"/>
        <v/>
      </c>
      <c r="B374" s="52" t="str">
        <f t="shared" ca="1" si="1"/>
        <v/>
      </c>
      <c r="C374" s="58" t="str">
        <f t="shared" ca="1" si="2"/>
        <v/>
      </c>
      <c r="D374" s="58" t="str">
        <f t="shared" ca="1" si="13"/>
        <v/>
      </c>
      <c r="E374" s="56"/>
      <c r="F374" s="58" t="str">
        <f t="shared" ca="1" si="4"/>
        <v/>
      </c>
      <c r="G374" s="58" t="str">
        <f t="shared" ca="1" si="5"/>
        <v/>
      </c>
      <c r="H374" s="58" t="str">
        <f t="shared" ca="1" si="6"/>
        <v/>
      </c>
      <c r="I374" s="58" t="str">
        <f t="shared" ca="1" si="7"/>
        <v/>
      </c>
      <c r="J374" s="31"/>
      <c r="K374" s="31"/>
      <c r="L374" s="31"/>
      <c r="M374" s="31"/>
      <c r="N374" s="31"/>
      <c r="O374" s="31"/>
      <c r="P374" s="31"/>
      <c r="Q374" s="31"/>
      <c r="R374" s="31"/>
      <c r="S374" s="31"/>
      <c r="T374" s="31"/>
      <c r="U374" s="31"/>
      <c r="V374" s="31"/>
      <c r="W374" s="31"/>
      <c r="X374" s="31"/>
      <c r="Y374" s="31"/>
      <c r="Z374" s="31"/>
    </row>
    <row r="375" spans="1:26" ht="12.75" customHeight="1" x14ac:dyDescent="0.3">
      <c r="A375" s="51" t="str">
        <f t="shared" ca="1" si="8"/>
        <v/>
      </c>
      <c r="B375" s="52" t="str">
        <f t="shared" ca="1" si="1"/>
        <v/>
      </c>
      <c r="C375" s="58" t="str">
        <f t="shared" ca="1" si="2"/>
        <v/>
      </c>
      <c r="D375" s="58" t="str">
        <f t="shared" ca="1" si="13"/>
        <v/>
      </c>
      <c r="E375" s="56"/>
      <c r="F375" s="58" t="str">
        <f t="shared" ca="1" si="4"/>
        <v/>
      </c>
      <c r="G375" s="58" t="str">
        <f t="shared" ca="1" si="5"/>
        <v/>
      </c>
      <c r="H375" s="58" t="str">
        <f t="shared" ca="1" si="6"/>
        <v/>
      </c>
      <c r="I375" s="58" t="str">
        <f t="shared" ca="1" si="7"/>
        <v/>
      </c>
      <c r="J375" s="31"/>
      <c r="K375" s="31"/>
      <c r="L375" s="31"/>
      <c r="M375" s="31"/>
      <c r="N375" s="31"/>
      <c r="O375" s="31"/>
      <c r="P375" s="31"/>
      <c r="Q375" s="31"/>
      <c r="R375" s="31"/>
      <c r="S375" s="31"/>
      <c r="T375" s="31"/>
      <c r="U375" s="31"/>
      <c r="V375" s="31"/>
      <c r="W375" s="31"/>
      <c r="X375" s="31"/>
      <c r="Y375" s="31"/>
      <c r="Z375" s="31"/>
    </row>
    <row r="376" spans="1:26" ht="12.75" customHeight="1" x14ac:dyDescent="0.3">
      <c r="A376" s="51" t="str">
        <f t="shared" ca="1" si="8"/>
        <v/>
      </c>
      <c r="B376" s="52" t="str">
        <f t="shared" ca="1" si="1"/>
        <v/>
      </c>
      <c r="C376" s="58" t="str">
        <f t="shared" ca="1" si="2"/>
        <v/>
      </c>
      <c r="D376" s="58" t="str">
        <f t="shared" ca="1" si="13"/>
        <v/>
      </c>
      <c r="E376" s="56"/>
      <c r="F376" s="58" t="str">
        <f t="shared" ca="1" si="4"/>
        <v/>
      </c>
      <c r="G376" s="58" t="str">
        <f t="shared" ca="1" si="5"/>
        <v/>
      </c>
      <c r="H376" s="58" t="str">
        <f t="shared" ca="1" si="6"/>
        <v/>
      </c>
      <c r="I376" s="58" t="str">
        <f t="shared" ca="1" si="7"/>
        <v/>
      </c>
      <c r="J376" s="31"/>
      <c r="K376" s="31"/>
      <c r="L376" s="31"/>
      <c r="M376" s="31"/>
      <c r="N376" s="31"/>
      <c r="O376" s="31"/>
      <c r="P376" s="31"/>
      <c r="Q376" s="31"/>
      <c r="R376" s="31"/>
      <c r="S376" s="31"/>
      <c r="T376" s="31"/>
      <c r="U376" s="31"/>
      <c r="V376" s="31"/>
      <c r="W376" s="31"/>
      <c r="X376" s="31"/>
      <c r="Y376" s="31"/>
      <c r="Z376" s="31"/>
    </row>
    <row r="377" spans="1:26" ht="12.75" customHeight="1" x14ac:dyDescent="0.3">
      <c r="A377" s="51" t="str">
        <f t="shared" ca="1" si="8"/>
        <v/>
      </c>
      <c r="B377" s="52" t="str">
        <f t="shared" ca="1" si="1"/>
        <v/>
      </c>
      <c r="C377" s="58" t="str">
        <f t="shared" ca="1" si="2"/>
        <v/>
      </c>
      <c r="D377" s="58" t="str">
        <f t="shared" ca="1" si="13"/>
        <v/>
      </c>
      <c r="E377" s="56"/>
      <c r="F377" s="58" t="str">
        <f t="shared" ca="1" si="4"/>
        <v/>
      </c>
      <c r="G377" s="58" t="str">
        <f t="shared" ca="1" si="5"/>
        <v/>
      </c>
      <c r="H377" s="58" t="str">
        <f t="shared" ca="1" si="6"/>
        <v/>
      </c>
      <c r="I377" s="58" t="str">
        <f t="shared" ca="1" si="7"/>
        <v/>
      </c>
      <c r="J377" s="31"/>
      <c r="K377" s="31"/>
      <c r="L377" s="31"/>
      <c r="M377" s="31"/>
      <c r="N377" s="31"/>
      <c r="O377" s="31"/>
      <c r="P377" s="31"/>
      <c r="Q377" s="31"/>
      <c r="R377" s="31"/>
      <c r="S377" s="31"/>
      <c r="T377" s="31"/>
      <c r="U377" s="31"/>
      <c r="V377" s="31"/>
      <c r="W377" s="31"/>
      <c r="X377" s="31"/>
      <c r="Y377" s="31"/>
      <c r="Z377" s="31"/>
    </row>
    <row r="378" spans="1:26" ht="12.75" customHeight="1" x14ac:dyDescent="0.3">
      <c r="A378" s="51" t="str">
        <f t="shared" ca="1" si="8"/>
        <v/>
      </c>
      <c r="B378" s="52" t="str">
        <f t="shared" ca="1" si="1"/>
        <v/>
      </c>
      <c r="C378" s="58" t="str">
        <f t="shared" ca="1" si="2"/>
        <v/>
      </c>
      <c r="D378" s="58" t="str">
        <f t="shared" ca="1" si="13"/>
        <v/>
      </c>
      <c r="E378" s="56"/>
      <c r="F378" s="58" t="str">
        <f t="shared" ca="1" si="4"/>
        <v/>
      </c>
      <c r="G378" s="58" t="str">
        <f t="shared" ca="1" si="5"/>
        <v/>
      </c>
      <c r="H378" s="58" t="str">
        <f t="shared" ca="1" si="6"/>
        <v/>
      </c>
      <c r="I378" s="58" t="str">
        <f t="shared" ca="1" si="7"/>
        <v/>
      </c>
      <c r="J378" s="31"/>
      <c r="K378" s="31"/>
      <c r="L378" s="31"/>
      <c r="M378" s="31"/>
      <c r="N378" s="31"/>
      <c r="O378" s="31"/>
      <c r="P378" s="31"/>
      <c r="Q378" s="31"/>
      <c r="R378" s="31"/>
      <c r="S378" s="31"/>
      <c r="T378" s="31"/>
      <c r="U378" s="31"/>
      <c r="V378" s="31"/>
      <c r="W378" s="31"/>
      <c r="X378" s="31"/>
      <c r="Y378" s="31"/>
      <c r="Z378" s="31"/>
    </row>
    <row r="379" spans="1:26" ht="12.75" customHeight="1" x14ac:dyDescent="0.3">
      <c r="A379" s="51" t="str">
        <f t="shared" ca="1" si="8"/>
        <v/>
      </c>
      <c r="B379" s="52" t="str">
        <f t="shared" ca="1" si="1"/>
        <v/>
      </c>
      <c r="C379" s="58" t="str">
        <f t="shared" ca="1" si="2"/>
        <v/>
      </c>
      <c r="D379" s="58" t="str">
        <f t="shared" ca="1" si="13"/>
        <v/>
      </c>
      <c r="E379" s="56"/>
      <c r="F379" s="58" t="str">
        <f t="shared" ca="1" si="4"/>
        <v/>
      </c>
      <c r="G379" s="58" t="str">
        <f t="shared" ca="1" si="5"/>
        <v/>
      </c>
      <c r="H379" s="58" t="str">
        <f t="shared" ca="1" si="6"/>
        <v/>
      </c>
      <c r="I379" s="58" t="str">
        <f t="shared" ca="1" si="7"/>
        <v/>
      </c>
      <c r="J379" s="31"/>
      <c r="K379" s="31"/>
      <c r="L379" s="31"/>
      <c r="M379" s="31"/>
      <c r="N379" s="31"/>
      <c r="O379" s="31"/>
      <c r="P379" s="31"/>
      <c r="Q379" s="31"/>
      <c r="R379" s="31"/>
      <c r="S379" s="31"/>
      <c r="T379" s="31"/>
      <c r="U379" s="31"/>
      <c r="V379" s="31"/>
      <c r="W379" s="31"/>
      <c r="X379" s="31"/>
      <c r="Y379" s="31"/>
      <c r="Z379" s="31"/>
    </row>
    <row r="380" spans="1:26" ht="12.75" customHeight="1" x14ac:dyDescent="0.3">
      <c r="A380" s="51" t="str">
        <f t="shared" ca="1" si="8"/>
        <v/>
      </c>
      <c r="B380" s="52" t="str">
        <f t="shared" ca="1" si="1"/>
        <v/>
      </c>
      <c r="C380" s="58" t="str">
        <f t="shared" ca="1" si="2"/>
        <v/>
      </c>
      <c r="D380" s="58" t="str">
        <f t="shared" ca="1" si="13"/>
        <v/>
      </c>
      <c r="E380" s="56"/>
      <c r="F380" s="58" t="str">
        <f t="shared" ca="1" si="4"/>
        <v/>
      </c>
      <c r="G380" s="58" t="str">
        <f t="shared" ca="1" si="5"/>
        <v/>
      </c>
      <c r="H380" s="58" t="str">
        <f t="shared" ca="1" si="6"/>
        <v/>
      </c>
      <c r="I380" s="58" t="str">
        <f t="shared" ca="1" si="7"/>
        <v/>
      </c>
      <c r="J380" s="31"/>
      <c r="K380" s="31"/>
      <c r="L380" s="31"/>
      <c r="M380" s="31"/>
      <c r="N380" s="31"/>
      <c r="O380" s="31"/>
      <c r="P380" s="31"/>
      <c r="Q380" s="31"/>
      <c r="R380" s="31"/>
      <c r="S380" s="31"/>
      <c r="T380" s="31"/>
      <c r="U380" s="31"/>
      <c r="V380" s="31"/>
      <c r="W380" s="31"/>
      <c r="X380" s="31"/>
      <c r="Y380" s="31"/>
      <c r="Z380" s="31"/>
    </row>
    <row r="381" spans="1:26" ht="12.75" customHeight="1" x14ac:dyDescent="0.3">
      <c r="A381" s="51" t="str">
        <f t="shared" ca="1" si="8"/>
        <v/>
      </c>
      <c r="B381" s="52" t="str">
        <f t="shared" ca="1" si="1"/>
        <v/>
      </c>
      <c r="C381" s="58" t="str">
        <f t="shared" ca="1" si="2"/>
        <v/>
      </c>
      <c r="D381" s="58" t="str">
        <f t="shared" ca="1" si="13"/>
        <v/>
      </c>
      <c r="E381" s="56"/>
      <c r="F381" s="58" t="str">
        <f t="shared" ca="1" si="4"/>
        <v/>
      </c>
      <c r="G381" s="58" t="str">
        <f t="shared" ca="1" si="5"/>
        <v/>
      </c>
      <c r="H381" s="58" t="str">
        <f t="shared" ca="1" si="6"/>
        <v/>
      </c>
      <c r="I381" s="58" t="str">
        <f t="shared" ca="1" si="7"/>
        <v/>
      </c>
      <c r="J381" s="31"/>
      <c r="K381" s="31"/>
      <c r="L381" s="31"/>
      <c r="M381" s="31"/>
      <c r="N381" s="31"/>
      <c r="O381" s="31"/>
      <c r="P381" s="31"/>
      <c r="Q381" s="31"/>
      <c r="R381" s="31"/>
      <c r="S381" s="31"/>
      <c r="T381" s="31"/>
      <c r="U381" s="31"/>
      <c r="V381" s="31"/>
      <c r="W381" s="31"/>
      <c r="X381" s="31"/>
      <c r="Y381" s="31"/>
      <c r="Z381" s="31"/>
    </row>
    <row r="382" spans="1:26" ht="12.75" customHeight="1" x14ac:dyDescent="0.3">
      <c r="A382" s="51" t="str">
        <f t="shared" ca="1" si="8"/>
        <v/>
      </c>
      <c r="B382" s="52" t="str">
        <f t="shared" ca="1" si="1"/>
        <v/>
      </c>
      <c r="C382" s="58" t="str">
        <f t="shared" ca="1" si="2"/>
        <v/>
      </c>
      <c r="D382" s="58" t="str">
        <f t="shared" ca="1" si="13"/>
        <v/>
      </c>
      <c r="E382" s="56"/>
      <c r="F382" s="58" t="str">
        <f t="shared" ca="1" si="4"/>
        <v/>
      </c>
      <c r="G382" s="58" t="str">
        <f t="shared" ca="1" si="5"/>
        <v/>
      </c>
      <c r="H382" s="58" t="str">
        <f t="shared" ca="1" si="6"/>
        <v/>
      </c>
      <c r="I382" s="58" t="str">
        <f t="shared" ca="1" si="7"/>
        <v/>
      </c>
      <c r="J382" s="31"/>
      <c r="K382" s="31"/>
      <c r="L382" s="31"/>
      <c r="M382" s="31"/>
      <c r="N382" s="31"/>
      <c r="O382" s="31"/>
      <c r="P382" s="31"/>
      <c r="Q382" s="31"/>
      <c r="R382" s="31"/>
      <c r="S382" s="31"/>
      <c r="T382" s="31"/>
      <c r="U382" s="31"/>
      <c r="V382" s="31"/>
      <c r="W382" s="31"/>
      <c r="X382" s="31"/>
      <c r="Y382" s="31"/>
      <c r="Z382" s="31"/>
    </row>
    <row r="383" spans="1:26" ht="12.75" customHeight="1" x14ac:dyDescent="0.3">
      <c r="A383" s="51" t="str">
        <f t="shared" ca="1" si="8"/>
        <v/>
      </c>
      <c r="B383" s="52" t="str">
        <f t="shared" ca="1" si="1"/>
        <v/>
      </c>
      <c r="C383" s="58" t="str">
        <f t="shared" ca="1" si="2"/>
        <v/>
      </c>
      <c r="D383" s="58" t="str">
        <f t="shared" ca="1" si="13"/>
        <v/>
      </c>
      <c r="E383" s="56"/>
      <c r="F383" s="58" t="str">
        <f t="shared" ca="1" si="4"/>
        <v/>
      </c>
      <c r="G383" s="58" t="str">
        <f t="shared" ca="1" si="5"/>
        <v/>
      </c>
      <c r="H383" s="58" t="str">
        <f t="shared" ca="1" si="6"/>
        <v/>
      </c>
      <c r="I383" s="58" t="str">
        <f t="shared" ca="1" si="7"/>
        <v/>
      </c>
      <c r="J383" s="31"/>
      <c r="K383" s="31"/>
      <c r="L383" s="31"/>
      <c r="M383" s="31"/>
      <c r="N383" s="31"/>
      <c r="O383" s="31"/>
      <c r="P383" s="31"/>
      <c r="Q383" s="31"/>
      <c r="R383" s="31"/>
      <c r="S383" s="31"/>
      <c r="T383" s="31"/>
      <c r="U383" s="31"/>
      <c r="V383" s="31"/>
      <c r="W383" s="31"/>
      <c r="X383" s="31"/>
      <c r="Y383" s="31"/>
      <c r="Z383" s="31"/>
    </row>
    <row r="384" spans="1:26" ht="12.75" customHeight="1" x14ac:dyDescent="0.3">
      <c r="A384" s="51" t="str">
        <f t="shared" ca="1" si="8"/>
        <v/>
      </c>
      <c r="B384" s="52" t="str">
        <f t="shared" ca="1" si="1"/>
        <v/>
      </c>
      <c r="C384" s="58" t="str">
        <f t="shared" ca="1" si="2"/>
        <v/>
      </c>
      <c r="D384" s="58" t="str">
        <f t="shared" ca="1" si="13"/>
        <v/>
      </c>
      <c r="E384" s="56"/>
      <c r="F384" s="58" t="str">
        <f t="shared" ca="1" si="4"/>
        <v/>
      </c>
      <c r="G384" s="58" t="str">
        <f t="shared" ca="1" si="5"/>
        <v/>
      </c>
      <c r="H384" s="58" t="str">
        <f t="shared" ca="1" si="6"/>
        <v/>
      </c>
      <c r="I384" s="58" t="str">
        <f t="shared" ca="1" si="7"/>
        <v/>
      </c>
      <c r="J384" s="31"/>
      <c r="K384" s="31"/>
      <c r="L384" s="31"/>
      <c r="M384" s="31"/>
      <c r="N384" s="31"/>
      <c r="O384" s="31"/>
      <c r="P384" s="31"/>
      <c r="Q384" s="31"/>
      <c r="R384" s="31"/>
      <c r="S384" s="31"/>
      <c r="T384" s="31"/>
      <c r="U384" s="31"/>
      <c r="V384" s="31"/>
      <c r="W384" s="31"/>
      <c r="X384" s="31"/>
      <c r="Y384" s="31"/>
      <c r="Z384" s="31"/>
    </row>
    <row r="385" spans="1:26" ht="12.75" customHeight="1" x14ac:dyDescent="0.3">
      <c r="A385" s="51" t="str">
        <f t="shared" ca="1" si="8"/>
        <v/>
      </c>
      <c r="B385" s="52" t="str">
        <f t="shared" ca="1" si="1"/>
        <v/>
      </c>
      <c r="C385" s="58" t="str">
        <f t="shared" ca="1" si="2"/>
        <v/>
      </c>
      <c r="D385" s="58" t="str">
        <f t="shared" ca="1" si="13"/>
        <v/>
      </c>
      <c r="E385" s="56"/>
      <c r="F385" s="58" t="str">
        <f t="shared" ca="1" si="4"/>
        <v/>
      </c>
      <c r="G385" s="58" t="str">
        <f t="shared" ca="1" si="5"/>
        <v/>
      </c>
      <c r="H385" s="58" t="str">
        <f t="shared" ca="1" si="6"/>
        <v/>
      </c>
      <c r="I385" s="58" t="str">
        <f t="shared" ca="1" si="7"/>
        <v/>
      </c>
      <c r="J385" s="31"/>
      <c r="K385" s="31"/>
      <c r="L385" s="31"/>
      <c r="M385" s="31"/>
      <c r="N385" s="31"/>
      <c r="O385" s="31"/>
      <c r="P385" s="31"/>
      <c r="Q385" s="31"/>
      <c r="R385" s="31"/>
      <c r="S385" s="31"/>
      <c r="T385" s="31"/>
      <c r="U385" s="31"/>
      <c r="V385" s="31"/>
      <c r="W385" s="31"/>
      <c r="X385" s="31"/>
      <c r="Y385" s="31"/>
      <c r="Z385" s="31"/>
    </row>
    <row r="386" spans="1:26" ht="12.75" customHeight="1" x14ac:dyDescent="0.3">
      <c r="A386" s="51" t="str">
        <f t="shared" ca="1" si="8"/>
        <v/>
      </c>
      <c r="B386" s="52" t="str">
        <f t="shared" ca="1" si="1"/>
        <v/>
      </c>
      <c r="C386" s="58" t="str">
        <f t="shared" ca="1" si="2"/>
        <v/>
      </c>
      <c r="D386" s="58" t="str">
        <f t="shared" ca="1" si="13"/>
        <v/>
      </c>
      <c r="E386" s="56"/>
      <c r="F386" s="58" t="str">
        <f t="shared" ca="1" si="4"/>
        <v/>
      </c>
      <c r="G386" s="58" t="str">
        <f t="shared" ca="1" si="5"/>
        <v/>
      </c>
      <c r="H386" s="58" t="str">
        <f t="shared" ca="1" si="6"/>
        <v/>
      </c>
      <c r="I386" s="58" t="str">
        <f t="shared" ca="1" si="7"/>
        <v/>
      </c>
      <c r="J386" s="31"/>
      <c r="K386" s="31"/>
      <c r="L386" s="31"/>
      <c r="M386" s="31"/>
      <c r="N386" s="31"/>
      <c r="O386" s="31"/>
      <c r="P386" s="31"/>
      <c r="Q386" s="31"/>
      <c r="R386" s="31"/>
      <c r="S386" s="31"/>
      <c r="T386" s="31"/>
      <c r="U386" s="31"/>
      <c r="V386" s="31"/>
      <c r="W386" s="31"/>
      <c r="X386" s="31"/>
      <c r="Y386" s="31"/>
      <c r="Z386" s="31"/>
    </row>
    <row r="387" spans="1:26" ht="12.75" customHeight="1" x14ac:dyDescent="0.3">
      <c r="A387" s="51" t="str">
        <f t="shared" ca="1" si="8"/>
        <v/>
      </c>
      <c r="B387" s="52" t="str">
        <f t="shared" ca="1" si="1"/>
        <v/>
      </c>
      <c r="C387" s="58" t="str">
        <f t="shared" ca="1" si="2"/>
        <v/>
      </c>
      <c r="D387" s="58" t="str">
        <f t="shared" ca="1" si="13"/>
        <v/>
      </c>
      <c r="E387" s="56"/>
      <c r="F387" s="58" t="str">
        <f t="shared" ca="1" si="4"/>
        <v/>
      </c>
      <c r="G387" s="58" t="str">
        <f t="shared" ca="1" si="5"/>
        <v/>
      </c>
      <c r="H387" s="58" t="str">
        <f t="shared" ca="1" si="6"/>
        <v/>
      </c>
      <c r="I387" s="58" t="str">
        <f t="shared" ca="1" si="7"/>
        <v/>
      </c>
      <c r="J387" s="31"/>
      <c r="K387" s="31"/>
      <c r="L387" s="31"/>
      <c r="M387" s="31"/>
      <c r="N387" s="31"/>
      <c r="O387" s="31"/>
      <c r="P387" s="31"/>
      <c r="Q387" s="31"/>
      <c r="R387" s="31"/>
      <c r="S387" s="31"/>
      <c r="T387" s="31"/>
      <c r="U387" s="31"/>
      <c r="V387" s="31"/>
      <c r="W387" s="31"/>
      <c r="X387" s="31"/>
      <c r="Y387" s="31"/>
      <c r="Z387" s="31"/>
    </row>
    <row r="388" spans="1:26" ht="12.75" customHeight="1" x14ac:dyDescent="0.3">
      <c r="A388" s="51" t="str">
        <f t="shared" ca="1" si="8"/>
        <v/>
      </c>
      <c r="B388" s="52" t="str">
        <f t="shared" ca="1" si="1"/>
        <v/>
      </c>
      <c r="C388" s="58" t="str">
        <f t="shared" ca="1" si="2"/>
        <v/>
      </c>
      <c r="D388" s="58" t="str">
        <f t="shared" ca="1" si="13"/>
        <v/>
      </c>
      <c r="E388" s="56"/>
      <c r="F388" s="58" t="str">
        <f t="shared" ca="1" si="4"/>
        <v/>
      </c>
      <c r="G388" s="58" t="str">
        <f t="shared" ca="1" si="5"/>
        <v/>
      </c>
      <c r="H388" s="58" t="str">
        <f t="shared" ca="1" si="6"/>
        <v/>
      </c>
      <c r="I388" s="58" t="str">
        <f t="shared" ca="1" si="7"/>
        <v/>
      </c>
      <c r="J388" s="31"/>
      <c r="K388" s="31"/>
      <c r="L388" s="31"/>
      <c r="M388" s="31"/>
      <c r="N388" s="31"/>
      <c r="O388" s="31"/>
      <c r="P388" s="31"/>
      <c r="Q388" s="31"/>
      <c r="R388" s="31"/>
      <c r="S388" s="31"/>
      <c r="T388" s="31"/>
      <c r="U388" s="31"/>
      <c r="V388" s="31"/>
      <c r="W388" s="31"/>
      <c r="X388" s="31"/>
      <c r="Y388" s="31"/>
      <c r="Z388" s="31"/>
    </row>
    <row r="389" spans="1:26" ht="12.75" customHeight="1" x14ac:dyDescent="0.3">
      <c r="A389" s="51" t="str">
        <f t="shared" ca="1" si="8"/>
        <v/>
      </c>
      <c r="B389" s="52" t="str">
        <f t="shared" ca="1" si="1"/>
        <v/>
      </c>
      <c r="C389" s="58" t="str">
        <f t="shared" ca="1" si="2"/>
        <v/>
      </c>
      <c r="D389" s="58" t="str">
        <f t="shared" ca="1" si="13"/>
        <v/>
      </c>
      <c r="E389" s="56"/>
      <c r="F389" s="58" t="str">
        <f t="shared" ca="1" si="4"/>
        <v/>
      </c>
      <c r="G389" s="58" t="str">
        <f t="shared" ca="1" si="5"/>
        <v/>
      </c>
      <c r="H389" s="58" t="str">
        <f t="shared" ca="1" si="6"/>
        <v/>
      </c>
      <c r="I389" s="58" t="str">
        <f t="shared" ca="1" si="7"/>
        <v/>
      </c>
      <c r="J389" s="31"/>
      <c r="K389" s="31"/>
      <c r="L389" s="31"/>
      <c r="M389" s="31"/>
      <c r="N389" s="31"/>
      <c r="O389" s="31"/>
      <c r="P389" s="31"/>
      <c r="Q389" s="31"/>
      <c r="R389" s="31"/>
      <c r="S389" s="31"/>
      <c r="T389" s="31"/>
      <c r="U389" s="31"/>
      <c r="V389" s="31"/>
      <c r="W389" s="31"/>
      <c r="X389" s="31"/>
      <c r="Y389" s="31"/>
      <c r="Z389" s="31"/>
    </row>
    <row r="390" spans="1:26" ht="12.75" customHeight="1" x14ac:dyDescent="0.3">
      <c r="A390" s="51" t="str">
        <f t="shared" ca="1" si="8"/>
        <v/>
      </c>
      <c r="B390" s="52" t="str">
        <f t="shared" ca="1" si="1"/>
        <v/>
      </c>
      <c r="C390" s="58" t="str">
        <f t="shared" ca="1" si="2"/>
        <v/>
      </c>
      <c r="D390" s="58" t="str">
        <f t="shared" ca="1" si="13"/>
        <v/>
      </c>
      <c r="E390" s="56"/>
      <c r="F390" s="58" t="str">
        <f t="shared" ca="1" si="4"/>
        <v/>
      </c>
      <c r="G390" s="58" t="str">
        <f t="shared" ca="1" si="5"/>
        <v/>
      </c>
      <c r="H390" s="58" t="str">
        <f t="shared" ca="1" si="6"/>
        <v/>
      </c>
      <c r="I390" s="58" t="str">
        <f t="shared" ca="1" si="7"/>
        <v/>
      </c>
      <c r="J390" s="31"/>
      <c r="K390" s="31"/>
      <c r="L390" s="31"/>
      <c r="M390" s="31"/>
      <c r="N390" s="31"/>
      <c r="O390" s="31"/>
      <c r="P390" s="31"/>
      <c r="Q390" s="31"/>
      <c r="R390" s="31"/>
      <c r="S390" s="31"/>
      <c r="T390" s="31"/>
      <c r="U390" s="31"/>
      <c r="V390" s="31"/>
      <c r="W390" s="31"/>
      <c r="X390" s="31"/>
      <c r="Y390" s="31"/>
      <c r="Z390" s="31"/>
    </row>
    <row r="391" spans="1:26" ht="12.75" customHeight="1" x14ac:dyDescent="0.3">
      <c r="A391" s="51" t="str">
        <f t="shared" ca="1" si="8"/>
        <v/>
      </c>
      <c r="B391" s="52" t="str">
        <f t="shared" ca="1" si="1"/>
        <v/>
      </c>
      <c r="C391" s="58" t="str">
        <f t="shared" ca="1" si="2"/>
        <v/>
      </c>
      <c r="D391" s="58" t="str">
        <f t="shared" ca="1" si="13"/>
        <v/>
      </c>
      <c r="E391" s="56"/>
      <c r="F391" s="58" t="str">
        <f t="shared" ca="1" si="4"/>
        <v/>
      </c>
      <c r="G391" s="58" t="str">
        <f t="shared" ca="1" si="5"/>
        <v/>
      </c>
      <c r="H391" s="58" t="str">
        <f t="shared" ca="1" si="6"/>
        <v/>
      </c>
      <c r="I391" s="58" t="str">
        <f t="shared" ca="1" si="7"/>
        <v/>
      </c>
      <c r="J391" s="31"/>
      <c r="K391" s="31"/>
      <c r="L391" s="31"/>
      <c r="M391" s="31"/>
      <c r="N391" s="31"/>
      <c r="O391" s="31"/>
      <c r="P391" s="31"/>
      <c r="Q391" s="31"/>
      <c r="R391" s="31"/>
      <c r="S391" s="31"/>
      <c r="T391" s="31"/>
      <c r="U391" s="31"/>
      <c r="V391" s="31"/>
      <c r="W391" s="31"/>
      <c r="X391" s="31"/>
      <c r="Y391" s="31"/>
      <c r="Z391" s="31"/>
    </row>
    <row r="392" spans="1:26" ht="12.75" customHeight="1" x14ac:dyDescent="0.3">
      <c r="A392" s="51" t="str">
        <f t="shared" ca="1" si="8"/>
        <v/>
      </c>
      <c r="B392" s="52" t="str">
        <f t="shared" ca="1" si="1"/>
        <v/>
      </c>
      <c r="C392" s="58" t="str">
        <f t="shared" ca="1" si="2"/>
        <v/>
      </c>
      <c r="D392" s="58" t="str">
        <f t="shared" ca="1" si="13"/>
        <v/>
      </c>
      <c r="E392" s="56"/>
      <c r="F392" s="58" t="str">
        <f t="shared" ca="1" si="4"/>
        <v/>
      </c>
      <c r="G392" s="58" t="str">
        <f t="shared" ca="1" si="5"/>
        <v/>
      </c>
      <c r="H392" s="58" t="str">
        <f t="shared" ca="1" si="6"/>
        <v/>
      </c>
      <c r="I392" s="58" t="str">
        <f t="shared" ca="1" si="7"/>
        <v/>
      </c>
      <c r="J392" s="31"/>
      <c r="K392" s="31"/>
      <c r="L392" s="31"/>
      <c r="M392" s="31"/>
      <c r="N392" s="31"/>
      <c r="O392" s="31"/>
      <c r="P392" s="31"/>
      <c r="Q392" s="31"/>
      <c r="R392" s="31"/>
      <c r="S392" s="31"/>
      <c r="T392" s="31"/>
      <c r="U392" s="31"/>
      <c r="V392" s="31"/>
      <c r="W392" s="31"/>
      <c r="X392" s="31"/>
      <c r="Y392" s="31"/>
      <c r="Z392" s="31"/>
    </row>
    <row r="393" spans="1:26" ht="12.75" customHeight="1" x14ac:dyDescent="0.3">
      <c r="A393" s="51" t="str">
        <f t="shared" ca="1" si="8"/>
        <v/>
      </c>
      <c r="B393" s="52" t="str">
        <f t="shared" ca="1" si="1"/>
        <v/>
      </c>
      <c r="C393" s="58" t="str">
        <f t="shared" ca="1" si="2"/>
        <v/>
      </c>
      <c r="D393" s="58" t="str">
        <f t="shared" ca="1" si="13"/>
        <v/>
      </c>
      <c r="E393" s="56"/>
      <c r="F393" s="58" t="str">
        <f t="shared" ca="1" si="4"/>
        <v/>
      </c>
      <c r="G393" s="58" t="str">
        <f t="shared" ca="1" si="5"/>
        <v/>
      </c>
      <c r="H393" s="58" t="str">
        <f t="shared" ca="1" si="6"/>
        <v/>
      </c>
      <c r="I393" s="58" t="str">
        <f t="shared" ca="1" si="7"/>
        <v/>
      </c>
      <c r="J393" s="31"/>
      <c r="K393" s="31"/>
      <c r="L393" s="31"/>
      <c r="M393" s="31"/>
      <c r="N393" s="31"/>
      <c r="O393" s="31"/>
      <c r="P393" s="31"/>
      <c r="Q393" s="31"/>
      <c r="R393" s="31"/>
      <c r="S393" s="31"/>
      <c r="T393" s="31"/>
      <c r="U393" s="31"/>
      <c r="V393" s="31"/>
      <c r="W393" s="31"/>
      <c r="X393" s="31"/>
      <c r="Y393" s="31"/>
      <c r="Z393" s="31"/>
    </row>
    <row r="394" spans="1:26" ht="12.75" customHeight="1" x14ac:dyDescent="0.3">
      <c r="A394" s="51" t="str">
        <f t="shared" ca="1" si="8"/>
        <v/>
      </c>
      <c r="B394" s="52" t="str">
        <f t="shared" ca="1" si="1"/>
        <v/>
      </c>
      <c r="C394" s="58" t="str">
        <f t="shared" ca="1" si="2"/>
        <v/>
      </c>
      <c r="D394" s="58" t="str">
        <f t="shared" ca="1" si="13"/>
        <v/>
      </c>
      <c r="E394" s="56"/>
      <c r="F394" s="58" t="str">
        <f t="shared" ca="1" si="4"/>
        <v/>
      </c>
      <c r="G394" s="58" t="str">
        <f t="shared" ca="1" si="5"/>
        <v/>
      </c>
      <c r="H394" s="58" t="str">
        <f t="shared" ca="1" si="6"/>
        <v/>
      </c>
      <c r="I394" s="58" t="str">
        <f t="shared" ca="1" si="7"/>
        <v/>
      </c>
      <c r="J394" s="31"/>
      <c r="K394" s="31"/>
      <c r="L394" s="31"/>
      <c r="M394" s="31"/>
      <c r="N394" s="31"/>
      <c r="O394" s="31"/>
      <c r="P394" s="31"/>
      <c r="Q394" s="31"/>
      <c r="R394" s="31"/>
      <c r="S394" s="31"/>
      <c r="T394" s="31"/>
      <c r="U394" s="31"/>
      <c r="V394" s="31"/>
      <c r="W394" s="31"/>
      <c r="X394" s="31"/>
      <c r="Y394" s="31"/>
      <c r="Z394" s="31"/>
    </row>
    <row r="395" spans="1:26" ht="12.75" customHeight="1" x14ac:dyDescent="0.3">
      <c r="A395" s="51" t="str">
        <f t="shared" ca="1" si="8"/>
        <v/>
      </c>
      <c r="B395" s="52" t="str">
        <f t="shared" ca="1" si="1"/>
        <v/>
      </c>
      <c r="C395" s="58" t="str">
        <f t="shared" ca="1" si="2"/>
        <v/>
      </c>
      <c r="D395" s="58" t="str">
        <f t="shared" ca="1" si="13"/>
        <v/>
      </c>
      <c r="E395" s="56"/>
      <c r="F395" s="58" t="str">
        <f t="shared" ca="1" si="4"/>
        <v/>
      </c>
      <c r="G395" s="58" t="str">
        <f t="shared" ca="1" si="5"/>
        <v/>
      </c>
      <c r="H395" s="58" t="str">
        <f t="shared" ca="1" si="6"/>
        <v/>
      </c>
      <c r="I395" s="58" t="str">
        <f t="shared" ca="1" si="7"/>
        <v/>
      </c>
      <c r="J395" s="31"/>
      <c r="K395" s="31"/>
      <c r="L395" s="31"/>
      <c r="M395" s="31"/>
      <c r="N395" s="31"/>
      <c r="O395" s="31"/>
      <c r="P395" s="31"/>
      <c r="Q395" s="31"/>
      <c r="R395" s="31"/>
      <c r="S395" s="31"/>
      <c r="T395" s="31"/>
      <c r="U395" s="31"/>
      <c r="V395" s="31"/>
      <c r="W395" s="31"/>
      <c r="X395" s="31"/>
      <c r="Y395" s="31"/>
      <c r="Z395" s="31"/>
    </row>
    <row r="396" spans="1:26" ht="12.75" customHeight="1" x14ac:dyDescent="0.3">
      <c r="A396" s="51" t="str">
        <f t="shared" ca="1" si="8"/>
        <v/>
      </c>
      <c r="B396" s="52" t="str">
        <f t="shared" ca="1" si="1"/>
        <v/>
      </c>
      <c r="C396" s="58" t="str">
        <f t="shared" ca="1" si="2"/>
        <v/>
      </c>
      <c r="D396" s="58" t="str">
        <f t="shared" ca="1" si="13"/>
        <v/>
      </c>
      <c r="E396" s="56"/>
      <c r="F396" s="58" t="str">
        <f t="shared" ca="1" si="4"/>
        <v/>
      </c>
      <c r="G396" s="58" t="str">
        <f t="shared" ca="1" si="5"/>
        <v/>
      </c>
      <c r="H396" s="58" t="str">
        <f t="shared" ca="1" si="6"/>
        <v/>
      </c>
      <c r="I396" s="58" t="str">
        <f t="shared" ca="1" si="7"/>
        <v/>
      </c>
      <c r="J396" s="31"/>
      <c r="K396" s="31"/>
      <c r="L396" s="31"/>
      <c r="M396" s="31"/>
      <c r="N396" s="31"/>
      <c r="O396" s="31"/>
      <c r="P396" s="31"/>
      <c r="Q396" s="31"/>
      <c r="R396" s="31"/>
      <c r="S396" s="31"/>
      <c r="T396" s="31"/>
      <c r="U396" s="31"/>
      <c r="V396" s="31"/>
      <c r="W396" s="31"/>
      <c r="X396" s="31"/>
      <c r="Y396" s="31"/>
      <c r="Z396" s="31"/>
    </row>
    <row r="397" spans="1:26" ht="12.75" customHeight="1" x14ac:dyDescent="0.3">
      <c r="A397" s="51" t="str">
        <f t="shared" ca="1" si="8"/>
        <v/>
      </c>
      <c r="B397" s="52" t="str">
        <f t="shared" ca="1" si="1"/>
        <v/>
      </c>
      <c r="C397" s="58" t="str">
        <f t="shared" ca="1" si="2"/>
        <v/>
      </c>
      <c r="D397" s="58" t="str">
        <f t="shared" ca="1" si="13"/>
        <v/>
      </c>
      <c r="E397" s="56"/>
      <c r="F397" s="58" t="str">
        <f t="shared" ca="1" si="4"/>
        <v/>
      </c>
      <c r="G397" s="58" t="str">
        <f t="shared" ca="1" si="5"/>
        <v/>
      </c>
      <c r="H397" s="58" t="str">
        <f t="shared" ca="1" si="6"/>
        <v/>
      </c>
      <c r="I397" s="58" t="str">
        <f t="shared" ca="1" si="7"/>
        <v/>
      </c>
      <c r="J397" s="31"/>
      <c r="K397" s="31"/>
      <c r="L397" s="31"/>
      <c r="M397" s="31"/>
      <c r="N397" s="31"/>
      <c r="O397" s="31"/>
      <c r="P397" s="31"/>
      <c r="Q397" s="31"/>
      <c r="R397" s="31"/>
      <c r="S397" s="31"/>
      <c r="T397" s="31"/>
      <c r="U397" s="31"/>
      <c r="V397" s="31"/>
      <c r="W397" s="31"/>
      <c r="X397" s="31"/>
      <c r="Y397" s="31"/>
      <c r="Z397" s="31"/>
    </row>
    <row r="398" spans="1:26" ht="12.75" customHeight="1" x14ac:dyDescent="0.3">
      <c r="A398" s="51" t="str">
        <f t="shared" ca="1" si="8"/>
        <v/>
      </c>
      <c r="B398" s="52" t="str">
        <f t="shared" ca="1" si="1"/>
        <v/>
      </c>
      <c r="C398" s="58" t="str">
        <f t="shared" ca="1" si="2"/>
        <v/>
      </c>
      <c r="D398" s="58" t="str">
        <f t="shared" ca="1" si="13"/>
        <v/>
      </c>
      <c r="E398" s="56"/>
      <c r="F398" s="58" t="str">
        <f t="shared" ca="1" si="4"/>
        <v/>
      </c>
      <c r="G398" s="58" t="str">
        <f t="shared" ca="1" si="5"/>
        <v/>
      </c>
      <c r="H398" s="58" t="str">
        <f t="shared" ca="1" si="6"/>
        <v/>
      </c>
      <c r="I398" s="58" t="str">
        <f t="shared" ca="1" si="7"/>
        <v/>
      </c>
      <c r="J398" s="31"/>
      <c r="K398" s="31"/>
      <c r="L398" s="31"/>
      <c r="M398" s="31"/>
      <c r="N398" s="31"/>
      <c r="O398" s="31"/>
      <c r="P398" s="31"/>
      <c r="Q398" s="31"/>
      <c r="R398" s="31"/>
      <c r="S398" s="31"/>
      <c r="T398" s="31"/>
      <c r="U398" s="31"/>
      <c r="V398" s="31"/>
      <c r="W398" s="31"/>
      <c r="X398" s="31"/>
      <c r="Y398" s="31"/>
      <c r="Z398" s="31"/>
    </row>
    <row r="399" spans="1:26" ht="12.75" customHeight="1" x14ac:dyDescent="0.3">
      <c r="A399" s="51" t="str">
        <f t="shared" ca="1" si="8"/>
        <v/>
      </c>
      <c r="B399" s="52" t="str">
        <f t="shared" ca="1" si="1"/>
        <v/>
      </c>
      <c r="C399" s="58" t="str">
        <f t="shared" ca="1" si="2"/>
        <v/>
      </c>
      <c r="D399" s="58" t="str">
        <f t="shared" ca="1" si="13"/>
        <v/>
      </c>
      <c r="E399" s="56"/>
      <c r="F399" s="58" t="str">
        <f t="shared" ca="1" si="4"/>
        <v/>
      </c>
      <c r="G399" s="58" t="str">
        <f t="shared" ca="1" si="5"/>
        <v/>
      </c>
      <c r="H399" s="58" t="str">
        <f t="shared" ca="1" si="6"/>
        <v/>
      </c>
      <c r="I399" s="58" t="str">
        <f t="shared" ca="1" si="7"/>
        <v/>
      </c>
      <c r="J399" s="31"/>
      <c r="K399" s="31"/>
      <c r="L399" s="31"/>
      <c r="M399" s="31"/>
      <c r="N399" s="31"/>
      <c r="O399" s="31"/>
      <c r="P399" s="31"/>
      <c r="Q399" s="31"/>
      <c r="R399" s="31"/>
      <c r="S399" s="31"/>
      <c r="T399" s="31"/>
      <c r="U399" s="31"/>
      <c r="V399" s="31"/>
      <c r="W399" s="31"/>
      <c r="X399" s="31"/>
      <c r="Y399" s="31"/>
      <c r="Z399" s="31"/>
    </row>
    <row r="400" spans="1:26" ht="12.75" customHeight="1" x14ac:dyDescent="0.3">
      <c r="A400" s="51" t="str">
        <f t="shared" ca="1" si="8"/>
        <v/>
      </c>
      <c r="B400" s="52" t="str">
        <f t="shared" ca="1" si="1"/>
        <v/>
      </c>
      <c r="C400" s="58" t="str">
        <f t="shared" ca="1" si="2"/>
        <v/>
      </c>
      <c r="D400" s="58" t="str">
        <f t="shared" ca="1" si="13"/>
        <v/>
      </c>
      <c r="E400" s="56"/>
      <c r="F400" s="58" t="str">
        <f t="shared" ca="1" si="4"/>
        <v/>
      </c>
      <c r="G400" s="58" t="str">
        <f t="shared" ca="1" si="5"/>
        <v/>
      </c>
      <c r="H400" s="58" t="str">
        <f t="shared" ca="1" si="6"/>
        <v/>
      </c>
      <c r="I400" s="58" t="str">
        <f t="shared" ca="1" si="7"/>
        <v/>
      </c>
      <c r="J400" s="31"/>
      <c r="K400" s="31"/>
      <c r="L400" s="31"/>
      <c r="M400" s="31"/>
      <c r="N400" s="31"/>
      <c r="O400" s="31"/>
      <c r="P400" s="31"/>
      <c r="Q400" s="31"/>
      <c r="R400" s="31"/>
      <c r="S400" s="31"/>
      <c r="T400" s="31"/>
      <c r="U400" s="31"/>
      <c r="V400" s="31"/>
      <c r="W400" s="31"/>
      <c r="X400" s="31"/>
      <c r="Y400" s="31"/>
      <c r="Z400" s="31"/>
    </row>
    <row r="401" spans="1:26" ht="12.75" customHeight="1" x14ac:dyDescent="0.3">
      <c r="A401" s="51" t="str">
        <f t="shared" ca="1" si="8"/>
        <v/>
      </c>
      <c r="B401" s="52" t="str">
        <f t="shared" ca="1" si="1"/>
        <v/>
      </c>
      <c r="C401" s="58" t="str">
        <f t="shared" ca="1" si="2"/>
        <v/>
      </c>
      <c r="D401" s="58" t="str">
        <f t="shared" ca="1" si="13"/>
        <v/>
      </c>
      <c r="E401" s="56"/>
      <c r="F401" s="58" t="str">
        <f t="shared" ca="1" si="4"/>
        <v/>
      </c>
      <c r="G401" s="58" t="str">
        <f t="shared" ca="1" si="5"/>
        <v/>
      </c>
      <c r="H401" s="58" t="str">
        <f t="shared" ca="1" si="6"/>
        <v/>
      </c>
      <c r="I401" s="58" t="str">
        <f t="shared" ca="1" si="7"/>
        <v/>
      </c>
      <c r="J401" s="31"/>
      <c r="K401" s="31"/>
      <c r="L401" s="31"/>
      <c r="M401" s="31"/>
      <c r="N401" s="31"/>
      <c r="O401" s="31"/>
      <c r="P401" s="31"/>
      <c r="Q401" s="31"/>
      <c r="R401" s="31"/>
      <c r="S401" s="31"/>
      <c r="T401" s="31"/>
      <c r="U401" s="31"/>
      <c r="V401" s="31"/>
      <c r="W401" s="31"/>
      <c r="X401" s="31"/>
      <c r="Y401" s="31"/>
      <c r="Z401" s="31"/>
    </row>
    <row r="402" spans="1:26" ht="12.75" customHeight="1" x14ac:dyDescent="0.3">
      <c r="A402" s="51" t="str">
        <f t="shared" ca="1" si="8"/>
        <v/>
      </c>
      <c r="B402" s="52" t="str">
        <f t="shared" ca="1" si="1"/>
        <v/>
      </c>
      <c r="C402" s="58" t="str">
        <f t="shared" ca="1" si="2"/>
        <v/>
      </c>
      <c r="D402" s="58" t="str">
        <f t="shared" ca="1" si="13"/>
        <v/>
      </c>
      <c r="E402" s="56"/>
      <c r="F402" s="58" t="str">
        <f t="shared" ca="1" si="4"/>
        <v/>
      </c>
      <c r="G402" s="58" t="str">
        <f t="shared" ca="1" si="5"/>
        <v/>
      </c>
      <c r="H402" s="58" t="str">
        <f t="shared" ca="1" si="6"/>
        <v/>
      </c>
      <c r="I402" s="58" t="str">
        <f t="shared" ca="1" si="7"/>
        <v/>
      </c>
      <c r="J402" s="31"/>
      <c r="K402" s="31"/>
      <c r="L402" s="31"/>
      <c r="M402" s="31"/>
      <c r="N402" s="31"/>
      <c r="O402" s="31"/>
      <c r="P402" s="31"/>
      <c r="Q402" s="31"/>
      <c r="R402" s="31"/>
      <c r="S402" s="31"/>
      <c r="T402" s="31"/>
      <c r="U402" s="31"/>
      <c r="V402" s="31"/>
      <c r="W402" s="31"/>
      <c r="X402" s="31"/>
      <c r="Y402" s="31"/>
      <c r="Z402" s="31"/>
    </row>
    <row r="403" spans="1:26" ht="12.75" customHeight="1" x14ac:dyDescent="0.3">
      <c r="A403" s="51" t="str">
        <f t="shared" ca="1" si="8"/>
        <v/>
      </c>
      <c r="B403" s="52" t="str">
        <f t="shared" ca="1" si="1"/>
        <v/>
      </c>
      <c r="C403" s="58" t="str">
        <f t="shared" ca="1" si="2"/>
        <v/>
      </c>
      <c r="D403" s="58" t="str">
        <f t="shared" ca="1" si="13"/>
        <v/>
      </c>
      <c r="E403" s="56"/>
      <c r="F403" s="58" t="str">
        <f t="shared" ca="1" si="4"/>
        <v/>
      </c>
      <c r="G403" s="58" t="str">
        <f t="shared" ca="1" si="5"/>
        <v/>
      </c>
      <c r="H403" s="58" t="str">
        <f t="shared" ca="1" si="6"/>
        <v/>
      </c>
      <c r="I403" s="58" t="str">
        <f t="shared" ca="1" si="7"/>
        <v/>
      </c>
      <c r="J403" s="31"/>
      <c r="K403" s="31"/>
      <c r="L403" s="31"/>
      <c r="M403" s="31"/>
      <c r="N403" s="31"/>
      <c r="O403" s="31"/>
      <c r="P403" s="31"/>
      <c r="Q403" s="31"/>
      <c r="R403" s="31"/>
      <c r="S403" s="31"/>
      <c r="T403" s="31"/>
      <c r="U403" s="31"/>
      <c r="V403" s="31"/>
      <c r="W403" s="31"/>
      <c r="X403" s="31"/>
      <c r="Y403" s="31"/>
      <c r="Z403" s="31"/>
    </row>
    <row r="404" spans="1:26" ht="12.75" customHeight="1" x14ac:dyDescent="0.3">
      <c r="A404" s="51" t="str">
        <f t="shared" ca="1" si="8"/>
        <v/>
      </c>
      <c r="B404" s="52" t="str">
        <f t="shared" ca="1" si="1"/>
        <v/>
      </c>
      <c r="C404" s="58" t="str">
        <f t="shared" ca="1" si="2"/>
        <v/>
      </c>
      <c r="D404" s="58" t="str">
        <f t="shared" ca="1" si="13"/>
        <v/>
      </c>
      <c r="E404" s="56"/>
      <c r="F404" s="58" t="str">
        <f t="shared" ca="1" si="4"/>
        <v/>
      </c>
      <c r="G404" s="58" t="str">
        <f t="shared" ca="1" si="5"/>
        <v/>
      </c>
      <c r="H404" s="58" t="str">
        <f t="shared" ca="1" si="6"/>
        <v/>
      </c>
      <c r="I404" s="58" t="str">
        <f t="shared" ca="1" si="7"/>
        <v/>
      </c>
      <c r="J404" s="31"/>
      <c r="K404" s="31"/>
      <c r="L404" s="31"/>
      <c r="M404" s="31"/>
      <c r="N404" s="31"/>
      <c r="O404" s="31"/>
      <c r="P404" s="31"/>
      <c r="Q404" s="31"/>
      <c r="R404" s="31"/>
      <c r="S404" s="31"/>
      <c r="T404" s="31"/>
      <c r="U404" s="31"/>
      <c r="V404" s="31"/>
      <c r="W404" s="31"/>
      <c r="X404" s="31"/>
      <c r="Y404" s="31"/>
      <c r="Z404" s="31"/>
    </row>
    <row r="405" spans="1:26" ht="12.75" customHeight="1" x14ac:dyDescent="0.3">
      <c r="A405" s="51" t="str">
        <f t="shared" ca="1" si="8"/>
        <v/>
      </c>
      <c r="B405" s="52" t="str">
        <f t="shared" ca="1" si="1"/>
        <v/>
      </c>
      <c r="C405" s="58" t="str">
        <f t="shared" ca="1" si="2"/>
        <v/>
      </c>
      <c r="D405" s="58" t="str">
        <f t="shared" ca="1" si="13"/>
        <v/>
      </c>
      <c r="E405" s="56"/>
      <c r="F405" s="58" t="str">
        <f t="shared" ca="1" si="4"/>
        <v/>
      </c>
      <c r="G405" s="58" t="str">
        <f t="shared" ca="1" si="5"/>
        <v/>
      </c>
      <c r="H405" s="58" t="str">
        <f t="shared" ca="1" si="6"/>
        <v/>
      </c>
      <c r="I405" s="58" t="str">
        <f t="shared" ca="1" si="7"/>
        <v/>
      </c>
      <c r="J405" s="31"/>
      <c r="K405" s="31"/>
      <c r="L405" s="31"/>
      <c r="M405" s="31"/>
      <c r="N405" s="31"/>
      <c r="O405" s="31"/>
      <c r="P405" s="31"/>
      <c r="Q405" s="31"/>
      <c r="R405" s="31"/>
      <c r="S405" s="31"/>
      <c r="T405" s="31"/>
      <c r="U405" s="31"/>
      <c r="V405" s="31"/>
      <c r="W405" s="31"/>
      <c r="X405" s="31"/>
      <c r="Y405" s="31"/>
      <c r="Z405" s="31"/>
    </row>
    <row r="406" spans="1:26" ht="12.75" customHeight="1" x14ac:dyDescent="0.3">
      <c r="A406" s="51" t="str">
        <f t="shared" ca="1" si="8"/>
        <v/>
      </c>
      <c r="B406" s="52" t="str">
        <f t="shared" ca="1" si="1"/>
        <v/>
      </c>
      <c r="C406" s="58" t="str">
        <f t="shared" ca="1" si="2"/>
        <v/>
      </c>
      <c r="D406" s="58" t="str">
        <f t="shared" ca="1" si="13"/>
        <v/>
      </c>
      <c r="E406" s="56"/>
      <c r="F406" s="58" t="str">
        <f t="shared" ca="1" si="4"/>
        <v/>
      </c>
      <c r="G406" s="58" t="str">
        <f t="shared" ca="1" si="5"/>
        <v/>
      </c>
      <c r="H406" s="58" t="str">
        <f t="shared" ca="1" si="6"/>
        <v/>
      </c>
      <c r="I406" s="58" t="str">
        <f t="shared" ca="1" si="7"/>
        <v/>
      </c>
      <c r="J406" s="31"/>
      <c r="K406" s="31"/>
      <c r="L406" s="31"/>
      <c r="M406" s="31"/>
      <c r="N406" s="31"/>
      <c r="O406" s="31"/>
      <c r="P406" s="31"/>
      <c r="Q406" s="31"/>
      <c r="R406" s="31"/>
      <c r="S406" s="31"/>
      <c r="T406" s="31"/>
      <c r="U406" s="31"/>
      <c r="V406" s="31"/>
      <c r="W406" s="31"/>
      <c r="X406" s="31"/>
      <c r="Y406" s="31"/>
      <c r="Z406" s="31"/>
    </row>
    <row r="407" spans="1:26" ht="12.75" customHeight="1" x14ac:dyDescent="0.3">
      <c r="A407" s="51" t="str">
        <f t="shared" ca="1" si="8"/>
        <v/>
      </c>
      <c r="B407" s="52" t="str">
        <f t="shared" ca="1" si="1"/>
        <v/>
      </c>
      <c r="C407" s="58" t="str">
        <f t="shared" ca="1" si="2"/>
        <v/>
      </c>
      <c r="D407" s="58" t="str">
        <f t="shared" ca="1" si="13"/>
        <v/>
      </c>
      <c r="E407" s="56"/>
      <c r="F407" s="58" t="str">
        <f t="shared" ca="1" si="4"/>
        <v/>
      </c>
      <c r="G407" s="58" t="str">
        <f t="shared" ca="1" si="5"/>
        <v/>
      </c>
      <c r="H407" s="58" t="str">
        <f t="shared" ca="1" si="6"/>
        <v/>
      </c>
      <c r="I407" s="58" t="str">
        <f t="shared" ca="1" si="7"/>
        <v/>
      </c>
      <c r="J407" s="31"/>
      <c r="K407" s="31"/>
      <c r="L407" s="31"/>
      <c r="M407" s="31"/>
      <c r="N407" s="31"/>
      <c r="O407" s="31"/>
      <c r="P407" s="31"/>
      <c r="Q407" s="31"/>
      <c r="R407" s="31"/>
      <c r="S407" s="31"/>
      <c r="T407" s="31"/>
      <c r="U407" s="31"/>
      <c r="V407" s="31"/>
      <c r="W407" s="31"/>
      <c r="X407" s="31"/>
      <c r="Y407" s="31"/>
      <c r="Z407" s="31"/>
    </row>
    <row r="408" spans="1:26" ht="12.75" customHeight="1" x14ac:dyDescent="0.3">
      <c r="A408" s="51" t="str">
        <f t="shared" ca="1" si="8"/>
        <v/>
      </c>
      <c r="B408" s="52" t="str">
        <f t="shared" ca="1" si="1"/>
        <v/>
      </c>
      <c r="C408" s="58" t="str">
        <f t="shared" ca="1" si="2"/>
        <v/>
      </c>
      <c r="D408" s="58" t="str">
        <f t="shared" ref="D408:D471" ca="1" si="14">IF(B408="","",IF(roundOpt,ROUND((B408-B407)*$I$8*H407,2),(B408-B407)*$I$8*H407))</f>
        <v/>
      </c>
      <c r="E408" s="56"/>
      <c r="F408" s="58" t="str">
        <f t="shared" ca="1" si="4"/>
        <v/>
      </c>
      <c r="G408" s="58" t="str">
        <f t="shared" ca="1" si="5"/>
        <v/>
      </c>
      <c r="H408" s="58" t="str">
        <f t="shared" ca="1" si="6"/>
        <v/>
      </c>
      <c r="I408" s="58" t="str">
        <f t="shared" ca="1" si="7"/>
        <v/>
      </c>
      <c r="J408" s="31"/>
      <c r="K408" s="31"/>
      <c r="L408" s="31"/>
      <c r="M408" s="31"/>
      <c r="N408" s="31"/>
      <c r="O408" s="31"/>
      <c r="P408" s="31"/>
      <c r="Q408" s="31"/>
      <c r="R408" s="31"/>
      <c r="S408" s="31"/>
      <c r="T408" s="31"/>
      <c r="U408" s="31"/>
      <c r="V408" s="31"/>
      <c r="W408" s="31"/>
      <c r="X408" s="31"/>
      <c r="Y408" s="31"/>
      <c r="Z408" s="31"/>
    </row>
    <row r="409" spans="1:26" ht="12.75" customHeight="1" x14ac:dyDescent="0.3">
      <c r="A409" s="51" t="str">
        <f t="shared" ca="1" si="8"/>
        <v/>
      </c>
      <c r="B409" s="52" t="str">
        <f t="shared" ca="1" si="1"/>
        <v/>
      </c>
      <c r="C409" s="58" t="str">
        <f t="shared" ca="1" si="2"/>
        <v/>
      </c>
      <c r="D409" s="58" t="str">
        <f t="shared" ca="1" si="14"/>
        <v/>
      </c>
      <c r="E409" s="56"/>
      <c r="F409" s="58" t="str">
        <f t="shared" ca="1" si="4"/>
        <v/>
      </c>
      <c r="G409" s="58" t="str">
        <f t="shared" ca="1" si="5"/>
        <v/>
      </c>
      <c r="H409" s="58" t="str">
        <f t="shared" ca="1" si="6"/>
        <v/>
      </c>
      <c r="I409" s="58" t="str">
        <f t="shared" ca="1" si="7"/>
        <v/>
      </c>
      <c r="J409" s="31"/>
      <c r="K409" s="31"/>
      <c r="L409" s="31"/>
      <c r="M409" s="31"/>
      <c r="N409" s="31"/>
      <c r="O409" s="31"/>
      <c r="P409" s="31"/>
      <c r="Q409" s="31"/>
      <c r="R409" s="31"/>
      <c r="S409" s="31"/>
      <c r="T409" s="31"/>
      <c r="U409" s="31"/>
      <c r="V409" s="31"/>
      <c r="W409" s="31"/>
      <c r="X409" s="31"/>
      <c r="Y409" s="31"/>
      <c r="Z409" s="31"/>
    </row>
    <row r="410" spans="1:26" ht="12.75" customHeight="1" x14ac:dyDescent="0.3">
      <c r="A410" s="51" t="str">
        <f t="shared" ca="1" si="8"/>
        <v/>
      </c>
      <c r="B410" s="52" t="str">
        <f t="shared" ca="1" si="1"/>
        <v/>
      </c>
      <c r="C410" s="58" t="str">
        <f t="shared" ca="1" si="2"/>
        <v/>
      </c>
      <c r="D410" s="58" t="str">
        <f t="shared" ca="1" si="14"/>
        <v/>
      </c>
      <c r="E410" s="56"/>
      <c r="F410" s="58" t="str">
        <f t="shared" ca="1" si="4"/>
        <v/>
      </c>
      <c r="G410" s="58" t="str">
        <f t="shared" ca="1" si="5"/>
        <v/>
      </c>
      <c r="H410" s="58" t="str">
        <f t="shared" ca="1" si="6"/>
        <v/>
      </c>
      <c r="I410" s="58" t="str">
        <f t="shared" ca="1" si="7"/>
        <v/>
      </c>
      <c r="J410" s="31"/>
      <c r="K410" s="31"/>
      <c r="L410" s="31"/>
      <c r="M410" s="31"/>
      <c r="N410" s="31"/>
      <c r="O410" s="31"/>
      <c r="P410" s="31"/>
      <c r="Q410" s="31"/>
      <c r="R410" s="31"/>
      <c r="S410" s="31"/>
      <c r="T410" s="31"/>
      <c r="U410" s="31"/>
      <c r="V410" s="31"/>
      <c r="W410" s="31"/>
      <c r="X410" s="31"/>
      <c r="Y410" s="31"/>
      <c r="Z410" s="31"/>
    </row>
    <row r="411" spans="1:26" ht="12.75" customHeight="1" x14ac:dyDescent="0.3">
      <c r="A411" s="51" t="str">
        <f t="shared" ca="1" si="8"/>
        <v/>
      </c>
      <c r="B411" s="52" t="str">
        <f t="shared" ca="1" si="1"/>
        <v/>
      </c>
      <c r="C411" s="58" t="str">
        <f t="shared" ca="1" si="2"/>
        <v/>
      </c>
      <c r="D411" s="58" t="str">
        <f t="shared" ca="1" si="14"/>
        <v/>
      </c>
      <c r="E411" s="56"/>
      <c r="F411" s="58" t="str">
        <f t="shared" ca="1" si="4"/>
        <v/>
      </c>
      <c r="G411" s="58" t="str">
        <f t="shared" ca="1" si="5"/>
        <v/>
      </c>
      <c r="H411" s="58" t="str">
        <f t="shared" ca="1" si="6"/>
        <v/>
      </c>
      <c r="I411" s="58" t="str">
        <f t="shared" ca="1" si="7"/>
        <v/>
      </c>
      <c r="J411" s="31"/>
      <c r="K411" s="31"/>
      <c r="L411" s="31"/>
      <c r="M411" s="31"/>
      <c r="N411" s="31"/>
      <c r="O411" s="31"/>
      <c r="P411" s="31"/>
      <c r="Q411" s="31"/>
      <c r="R411" s="31"/>
      <c r="S411" s="31"/>
      <c r="T411" s="31"/>
      <c r="U411" s="31"/>
      <c r="V411" s="31"/>
      <c r="W411" s="31"/>
      <c r="X411" s="31"/>
      <c r="Y411" s="31"/>
      <c r="Z411" s="31"/>
    </row>
    <row r="412" spans="1:26" ht="12.75" customHeight="1" x14ac:dyDescent="0.3">
      <c r="A412" s="51" t="str">
        <f t="shared" ca="1" si="8"/>
        <v/>
      </c>
      <c r="B412" s="52" t="str">
        <f t="shared" ca="1" si="1"/>
        <v/>
      </c>
      <c r="C412" s="58" t="str">
        <f t="shared" ca="1" si="2"/>
        <v/>
      </c>
      <c r="D412" s="58" t="str">
        <f t="shared" ca="1" si="14"/>
        <v/>
      </c>
      <c r="E412" s="56"/>
      <c r="F412" s="58" t="str">
        <f t="shared" ca="1" si="4"/>
        <v/>
      </c>
      <c r="G412" s="58" t="str">
        <f t="shared" ca="1" si="5"/>
        <v/>
      </c>
      <c r="H412" s="58" t="str">
        <f t="shared" ca="1" si="6"/>
        <v/>
      </c>
      <c r="I412" s="58" t="str">
        <f t="shared" ca="1" si="7"/>
        <v/>
      </c>
      <c r="J412" s="31"/>
      <c r="K412" s="31"/>
      <c r="L412" s="31"/>
      <c r="M412" s="31"/>
      <c r="N412" s="31"/>
      <c r="O412" s="31"/>
      <c r="P412" s="31"/>
      <c r="Q412" s="31"/>
      <c r="R412" s="31"/>
      <c r="S412" s="31"/>
      <c r="T412" s="31"/>
      <c r="U412" s="31"/>
      <c r="V412" s="31"/>
      <c r="W412" s="31"/>
      <c r="X412" s="31"/>
      <c r="Y412" s="31"/>
      <c r="Z412" s="31"/>
    </row>
    <row r="413" spans="1:26" ht="12.75" customHeight="1" x14ac:dyDescent="0.3">
      <c r="A413" s="51" t="str">
        <f t="shared" ca="1" si="8"/>
        <v/>
      </c>
      <c r="B413" s="52" t="str">
        <f t="shared" ca="1" si="1"/>
        <v/>
      </c>
      <c r="C413" s="58" t="str">
        <f t="shared" ca="1" si="2"/>
        <v/>
      </c>
      <c r="D413" s="58" t="str">
        <f t="shared" ca="1" si="14"/>
        <v/>
      </c>
      <c r="E413" s="56"/>
      <c r="F413" s="58" t="str">
        <f t="shared" ca="1" si="4"/>
        <v/>
      </c>
      <c r="G413" s="58" t="str">
        <f t="shared" ca="1" si="5"/>
        <v/>
      </c>
      <c r="H413" s="58" t="str">
        <f t="shared" ca="1" si="6"/>
        <v/>
      </c>
      <c r="I413" s="58" t="str">
        <f t="shared" ca="1" si="7"/>
        <v/>
      </c>
      <c r="J413" s="31"/>
      <c r="K413" s="31"/>
      <c r="L413" s="31"/>
      <c r="M413" s="31"/>
      <c r="N413" s="31"/>
      <c r="O413" s="31"/>
      <c r="P413" s="31"/>
      <c r="Q413" s="31"/>
      <c r="R413" s="31"/>
      <c r="S413" s="31"/>
      <c r="T413" s="31"/>
      <c r="U413" s="31"/>
      <c r="V413" s="31"/>
      <c r="W413" s="31"/>
      <c r="X413" s="31"/>
      <c r="Y413" s="31"/>
      <c r="Z413" s="31"/>
    </row>
    <row r="414" spans="1:26" ht="12.75" customHeight="1" x14ac:dyDescent="0.3">
      <c r="A414" s="51" t="str">
        <f t="shared" ca="1" si="8"/>
        <v/>
      </c>
      <c r="B414" s="52" t="str">
        <f t="shared" ca="1" si="1"/>
        <v/>
      </c>
      <c r="C414" s="58" t="str">
        <f t="shared" ca="1" si="2"/>
        <v/>
      </c>
      <c r="D414" s="58" t="str">
        <f t="shared" ca="1" si="14"/>
        <v/>
      </c>
      <c r="E414" s="56"/>
      <c r="F414" s="58" t="str">
        <f t="shared" ca="1" si="4"/>
        <v/>
      </c>
      <c r="G414" s="58" t="str">
        <f t="shared" ca="1" si="5"/>
        <v/>
      </c>
      <c r="H414" s="58" t="str">
        <f t="shared" ca="1" si="6"/>
        <v/>
      </c>
      <c r="I414" s="58" t="str">
        <f t="shared" ca="1" si="7"/>
        <v/>
      </c>
      <c r="J414" s="31"/>
      <c r="K414" s="31"/>
      <c r="L414" s="31"/>
      <c r="M414" s="31"/>
      <c r="N414" s="31"/>
      <c r="O414" s="31"/>
      <c r="P414" s="31"/>
      <c r="Q414" s="31"/>
      <c r="R414" s="31"/>
      <c r="S414" s="31"/>
      <c r="T414" s="31"/>
      <c r="U414" s="31"/>
      <c r="V414" s="31"/>
      <c r="W414" s="31"/>
      <c r="X414" s="31"/>
      <c r="Y414" s="31"/>
      <c r="Z414" s="31"/>
    </row>
    <row r="415" spans="1:26" ht="12.75" customHeight="1" x14ac:dyDescent="0.3">
      <c r="A415" s="51" t="str">
        <f t="shared" ca="1" si="8"/>
        <v/>
      </c>
      <c r="B415" s="52" t="str">
        <f t="shared" ca="1" si="1"/>
        <v/>
      </c>
      <c r="C415" s="58" t="str">
        <f t="shared" ca="1" si="2"/>
        <v/>
      </c>
      <c r="D415" s="58" t="str">
        <f t="shared" ca="1" si="14"/>
        <v/>
      </c>
      <c r="E415" s="56"/>
      <c r="F415" s="58" t="str">
        <f t="shared" ca="1" si="4"/>
        <v/>
      </c>
      <c r="G415" s="58" t="str">
        <f t="shared" ca="1" si="5"/>
        <v/>
      </c>
      <c r="H415" s="58" t="str">
        <f t="shared" ca="1" si="6"/>
        <v/>
      </c>
      <c r="I415" s="58" t="str">
        <f t="shared" ca="1" si="7"/>
        <v/>
      </c>
      <c r="J415" s="31"/>
      <c r="K415" s="31"/>
      <c r="L415" s="31"/>
      <c r="M415" s="31"/>
      <c r="N415" s="31"/>
      <c r="O415" s="31"/>
      <c r="P415" s="31"/>
      <c r="Q415" s="31"/>
      <c r="R415" s="31"/>
      <c r="S415" s="31"/>
      <c r="T415" s="31"/>
      <c r="U415" s="31"/>
      <c r="V415" s="31"/>
      <c r="W415" s="31"/>
      <c r="X415" s="31"/>
      <c r="Y415" s="31"/>
      <c r="Z415" s="31"/>
    </row>
    <row r="416" spans="1:26" ht="12.75" customHeight="1" x14ac:dyDescent="0.3">
      <c r="A416" s="51" t="str">
        <f t="shared" ca="1" si="8"/>
        <v/>
      </c>
      <c r="B416" s="52" t="str">
        <f t="shared" ca="1" si="1"/>
        <v/>
      </c>
      <c r="C416" s="58" t="str">
        <f t="shared" ca="1" si="2"/>
        <v/>
      </c>
      <c r="D416" s="58" t="str">
        <f t="shared" ca="1" si="14"/>
        <v/>
      </c>
      <c r="E416" s="56"/>
      <c r="F416" s="58" t="str">
        <f t="shared" ca="1" si="4"/>
        <v/>
      </c>
      <c r="G416" s="58" t="str">
        <f t="shared" ca="1" si="5"/>
        <v/>
      </c>
      <c r="H416" s="58" t="str">
        <f t="shared" ca="1" si="6"/>
        <v/>
      </c>
      <c r="I416" s="58" t="str">
        <f t="shared" ca="1" si="7"/>
        <v/>
      </c>
      <c r="J416" s="31"/>
      <c r="K416" s="31"/>
      <c r="L416" s="31"/>
      <c r="M416" s="31"/>
      <c r="N416" s="31"/>
      <c r="O416" s="31"/>
      <c r="P416" s="31"/>
      <c r="Q416" s="31"/>
      <c r="R416" s="31"/>
      <c r="S416" s="31"/>
      <c r="T416" s="31"/>
      <c r="U416" s="31"/>
      <c r="V416" s="31"/>
      <c r="W416" s="31"/>
      <c r="X416" s="31"/>
      <c r="Y416" s="31"/>
      <c r="Z416" s="31"/>
    </row>
    <row r="417" spans="1:26" ht="12.75" customHeight="1" x14ac:dyDescent="0.3">
      <c r="A417" s="51" t="str">
        <f t="shared" ca="1" si="8"/>
        <v/>
      </c>
      <c r="B417" s="52" t="str">
        <f t="shared" ca="1" si="1"/>
        <v/>
      </c>
      <c r="C417" s="58" t="str">
        <f t="shared" ca="1" si="2"/>
        <v/>
      </c>
      <c r="D417" s="58" t="str">
        <f t="shared" ca="1" si="14"/>
        <v/>
      </c>
      <c r="E417" s="56"/>
      <c r="F417" s="58" t="str">
        <f t="shared" ca="1" si="4"/>
        <v/>
      </c>
      <c r="G417" s="58" t="str">
        <f t="shared" ca="1" si="5"/>
        <v/>
      </c>
      <c r="H417" s="58" t="str">
        <f t="shared" ca="1" si="6"/>
        <v/>
      </c>
      <c r="I417" s="58" t="str">
        <f t="shared" ca="1" si="7"/>
        <v/>
      </c>
      <c r="J417" s="31"/>
      <c r="K417" s="31"/>
      <c r="L417" s="31"/>
      <c r="M417" s="31"/>
      <c r="N417" s="31"/>
      <c r="O417" s="31"/>
      <c r="P417" s="31"/>
      <c r="Q417" s="31"/>
      <c r="R417" s="31"/>
      <c r="S417" s="31"/>
      <c r="T417" s="31"/>
      <c r="U417" s="31"/>
      <c r="V417" s="31"/>
      <c r="W417" s="31"/>
      <c r="X417" s="31"/>
      <c r="Y417" s="31"/>
      <c r="Z417" s="31"/>
    </row>
    <row r="418" spans="1:26" ht="12.75" customHeight="1" x14ac:dyDescent="0.3">
      <c r="A418" s="51" t="str">
        <f t="shared" ca="1" si="8"/>
        <v/>
      </c>
      <c r="B418" s="52" t="str">
        <f t="shared" ca="1" si="1"/>
        <v/>
      </c>
      <c r="C418" s="58" t="str">
        <f t="shared" ca="1" si="2"/>
        <v/>
      </c>
      <c r="D418" s="58" t="str">
        <f t="shared" ca="1" si="14"/>
        <v/>
      </c>
      <c r="E418" s="56"/>
      <c r="F418" s="58" t="str">
        <f t="shared" ca="1" si="4"/>
        <v/>
      </c>
      <c r="G418" s="58" t="str">
        <f t="shared" ca="1" si="5"/>
        <v/>
      </c>
      <c r="H418" s="58" t="str">
        <f t="shared" ca="1" si="6"/>
        <v/>
      </c>
      <c r="I418" s="58" t="str">
        <f t="shared" ca="1" si="7"/>
        <v/>
      </c>
      <c r="J418" s="31"/>
      <c r="K418" s="31"/>
      <c r="L418" s="31"/>
      <c r="M418" s="31"/>
      <c r="N418" s="31"/>
      <c r="O418" s="31"/>
      <c r="P418" s="31"/>
      <c r="Q418" s="31"/>
      <c r="R418" s="31"/>
      <c r="S418" s="31"/>
      <c r="T418" s="31"/>
      <c r="U418" s="31"/>
      <c r="V418" s="31"/>
      <c r="W418" s="31"/>
      <c r="X418" s="31"/>
      <c r="Y418" s="31"/>
      <c r="Z418" s="31"/>
    </row>
    <row r="419" spans="1:26" ht="12.75" customHeight="1" x14ac:dyDescent="0.3">
      <c r="A419" s="51" t="str">
        <f t="shared" ca="1" si="8"/>
        <v/>
      </c>
      <c r="B419" s="52" t="str">
        <f t="shared" ca="1" si="1"/>
        <v/>
      </c>
      <c r="C419" s="58" t="str">
        <f t="shared" ca="1" si="2"/>
        <v/>
      </c>
      <c r="D419" s="58" t="str">
        <f t="shared" ca="1" si="14"/>
        <v/>
      </c>
      <c r="E419" s="56"/>
      <c r="F419" s="58" t="str">
        <f t="shared" ca="1" si="4"/>
        <v/>
      </c>
      <c r="G419" s="58" t="str">
        <f t="shared" ca="1" si="5"/>
        <v/>
      </c>
      <c r="H419" s="58" t="str">
        <f t="shared" ca="1" si="6"/>
        <v/>
      </c>
      <c r="I419" s="58" t="str">
        <f t="shared" ca="1" si="7"/>
        <v/>
      </c>
      <c r="J419" s="31"/>
      <c r="K419" s="31"/>
      <c r="L419" s="31"/>
      <c r="M419" s="31"/>
      <c r="N419" s="31"/>
      <c r="O419" s="31"/>
      <c r="P419" s="31"/>
      <c r="Q419" s="31"/>
      <c r="R419" s="31"/>
      <c r="S419" s="31"/>
      <c r="T419" s="31"/>
      <c r="U419" s="31"/>
      <c r="V419" s="31"/>
      <c r="W419" s="31"/>
      <c r="X419" s="31"/>
      <c r="Y419" s="31"/>
      <c r="Z419" s="31"/>
    </row>
    <row r="420" spans="1:26" ht="12.75" customHeight="1" x14ac:dyDescent="0.3">
      <c r="A420" s="51" t="str">
        <f t="shared" ca="1" si="8"/>
        <v/>
      </c>
      <c r="B420" s="52" t="str">
        <f t="shared" ca="1" si="1"/>
        <v/>
      </c>
      <c r="C420" s="58" t="str">
        <f t="shared" ca="1" si="2"/>
        <v/>
      </c>
      <c r="D420" s="58" t="str">
        <f t="shared" ca="1" si="14"/>
        <v/>
      </c>
      <c r="E420" s="56"/>
      <c r="F420" s="58" t="str">
        <f t="shared" ca="1" si="4"/>
        <v/>
      </c>
      <c r="G420" s="58" t="str">
        <f t="shared" ca="1" si="5"/>
        <v/>
      </c>
      <c r="H420" s="58" t="str">
        <f t="shared" ca="1" si="6"/>
        <v/>
      </c>
      <c r="I420" s="58" t="str">
        <f t="shared" ca="1" si="7"/>
        <v/>
      </c>
      <c r="J420" s="31"/>
      <c r="K420" s="31"/>
      <c r="L420" s="31"/>
      <c r="M420" s="31"/>
      <c r="N420" s="31"/>
      <c r="O420" s="31"/>
      <c r="P420" s="31"/>
      <c r="Q420" s="31"/>
      <c r="R420" s="31"/>
      <c r="S420" s="31"/>
      <c r="T420" s="31"/>
      <c r="U420" s="31"/>
      <c r="V420" s="31"/>
      <c r="W420" s="31"/>
      <c r="X420" s="31"/>
      <c r="Y420" s="31"/>
      <c r="Z420" s="31"/>
    </row>
    <row r="421" spans="1:26" ht="12.75" customHeight="1" x14ac:dyDescent="0.3">
      <c r="A421" s="51" t="str">
        <f t="shared" ca="1" si="8"/>
        <v/>
      </c>
      <c r="B421" s="52" t="str">
        <f t="shared" ca="1" si="1"/>
        <v/>
      </c>
      <c r="C421" s="58" t="str">
        <f t="shared" ca="1" si="2"/>
        <v/>
      </c>
      <c r="D421" s="58" t="str">
        <f t="shared" ca="1" si="14"/>
        <v/>
      </c>
      <c r="E421" s="56"/>
      <c r="F421" s="58" t="str">
        <f t="shared" ca="1" si="4"/>
        <v/>
      </c>
      <c r="G421" s="58" t="str">
        <f t="shared" ca="1" si="5"/>
        <v/>
      </c>
      <c r="H421" s="58" t="str">
        <f t="shared" ca="1" si="6"/>
        <v/>
      </c>
      <c r="I421" s="58" t="str">
        <f t="shared" ca="1" si="7"/>
        <v/>
      </c>
      <c r="J421" s="31"/>
      <c r="K421" s="31"/>
      <c r="L421" s="31"/>
      <c r="M421" s="31"/>
      <c r="N421" s="31"/>
      <c r="O421" s="31"/>
      <c r="P421" s="31"/>
      <c r="Q421" s="31"/>
      <c r="R421" s="31"/>
      <c r="S421" s="31"/>
      <c r="T421" s="31"/>
      <c r="U421" s="31"/>
      <c r="V421" s="31"/>
      <c r="W421" s="31"/>
      <c r="X421" s="31"/>
      <c r="Y421" s="31"/>
      <c r="Z421" s="31"/>
    </row>
    <row r="422" spans="1:26" ht="12.75" customHeight="1" x14ac:dyDescent="0.3">
      <c r="A422" s="51" t="str">
        <f t="shared" ca="1" si="8"/>
        <v/>
      </c>
      <c r="B422" s="52" t="str">
        <f t="shared" ca="1" si="1"/>
        <v/>
      </c>
      <c r="C422" s="58" t="str">
        <f t="shared" ca="1" si="2"/>
        <v/>
      </c>
      <c r="D422" s="58" t="str">
        <f t="shared" ca="1" si="14"/>
        <v/>
      </c>
      <c r="E422" s="56"/>
      <c r="F422" s="58" t="str">
        <f t="shared" ca="1" si="4"/>
        <v/>
      </c>
      <c r="G422" s="58" t="str">
        <f t="shared" ca="1" si="5"/>
        <v/>
      </c>
      <c r="H422" s="58" t="str">
        <f t="shared" ca="1" si="6"/>
        <v/>
      </c>
      <c r="I422" s="58" t="str">
        <f t="shared" ca="1" si="7"/>
        <v/>
      </c>
      <c r="J422" s="31"/>
      <c r="K422" s="31"/>
      <c r="L422" s="31"/>
      <c r="M422" s="31"/>
      <c r="N422" s="31"/>
      <c r="O422" s="31"/>
      <c r="P422" s="31"/>
      <c r="Q422" s="31"/>
      <c r="R422" s="31"/>
      <c r="S422" s="31"/>
      <c r="T422" s="31"/>
      <c r="U422" s="31"/>
      <c r="V422" s="31"/>
      <c r="W422" s="31"/>
      <c r="X422" s="31"/>
      <c r="Y422" s="31"/>
      <c r="Z422" s="31"/>
    </row>
    <row r="423" spans="1:26" ht="12.75" customHeight="1" x14ac:dyDescent="0.3">
      <c r="A423" s="51" t="str">
        <f t="shared" ca="1" si="8"/>
        <v/>
      </c>
      <c r="B423" s="52" t="str">
        <f t="shared" ca="1" si="1"/>
        <v/>
      </c>
      <c r="C423" s="58" t="str">
        <f t="shared" ca="1" si="2"/>
        <v/>
      </c>
      <c r="D423" s="58" t="str">
        <f t="shared" ca="1" si="14"/>
        <v/>
      </c>
      <c r="E423" s="56"/>
      <c r="F423" s="58" t="str">
        <f t="shared" ca="1" si="4"/>
        <v/>
      </c>
      <c r="G423" s="58" t="str">
        <f t="shared" ca="1" si="5"/>
        <v/>
      </c>
      <c r="H423" s="58" t="str">
        <f t="shared" ca="1" si="6"/>
        <v/>
      </c>
      <c r="I423" s="58" t="str">
        <f t="shared" ca="1" si="7"/>
        <v/>
      </c>
      <c r="J423" s="31"/>
      <c r="K423" s="31"/>
      <c r="L423" s="31"/>
      <c r="M423" s="31"/>
      <c r="N423" s="31"/>
      <c r="O423" s="31"/>
      <c r="P423" s="31"/>
      <c r="Q423" s="31"/>
      <c r="R423" s="31"/>
      <c r="S423" s="31"/>
      <c r="T423" s="31"/>
      <c r="U423" s="31"/>
      <c r="V423" s="31"/>
      <c r="W423" s="31"/>
      <c r="X423" s="31"/>
      <c r="Y423" s="31"/>
      <c r="Z423" s="31"/>
    </row>
    <row r="424" spans="1:26" ht="12.75" customHeight="1" x14ac:dyDescent="0.3">
      <c r="A424" s="51" t="str">
        <f t="shared" ca="1" si="8"/>
        <v/>
      </c>
      <c r="B424" s="52" t="str">
        <f t="shared" ca="1" si="1"/>
        <v/>
      </c>
      <c r="C424" s="58" t="str">
        <f t="shared" ca="1" si="2"/>
        <v/>
      </c>
      <c r="D424" s="58" t="str">
        <f t="shared" ca="1" si="14"/>
        <v/>
      </c>
      <c r="E424" s="56"/>
      <c r="F424" s="58" t="str">
        <f t="shared" ca="1" si="4"/>
        <v/>
      </c>
      <c r="G424" s="58" t="str">
        <f t="shared" ca="1" si="5"/>
        <v/>
      </c>
      <c r="H424" s="58" t="str">
        <f t="shared" ca="1" si="6"/>
        <v/>
      </c>
      <c r="I424" s="58" t="str">
        <f t="shared" ca="1" si="7"/>
        <v/>
      </c>
      <c r="J424" s="31"/>
      <c r="K424" s="31"/>
      <c r="L424" s="31"/>
      <c r="M424" s="31"/>
      <c r="N424" s="31"/>
      <c r="O424" s="31"/>
      <c r="P424" s="31"/>
      <c r="Q424" s="31"/>
      <c r="R424" s="31"/>
      <c r="S424" s="31"/>
      <c r="T424" s="31"/>
      <c r="U424" s="31"/>
      <c r="V424" s="31"/>
      <c r="W424" s="31"/>
      <c r="X424" s="31"/>
      <c r="Y424" s="31"/>
      <c r="Z424" s="31"/>
    </row>
    <row r="425" spans="1:26" ht="12.75" customHeight="1" x14ac:dyDescent="0.3">
      <c r="A425" s="51" t="str">
        <f t="shared" ca="1" si="8"/>
        <v/>
      </c>
      <c r="B425" s="52" t="str">
        <f t="shared" ca="1" si="1"/>
        <v/>
      </c>
      <c r="C425" s="58" t="str">
        <f t="shared" ca="1" si="2"/>
        <v/>
      </c>
      <c r="D425" s="58" t="str">
        <f t="shared" ca="1" si="14"/>
        <v/>
      </c>
      <c r="E425" s="56"/>
      <c r="F425" s="58" t="str">
        <f t="shared" ca="1" si="4"/>
        <v/>
      </c>
      <c r="G425" s="58" t="str">
        <f t="shared" ca="1" si="5"/>
        <v/>
      </c>
      <c r="H425" s="58" t="str">
        <f t="shared" ca="1" si="6"/>
        <v/>
      </c>
      <c r="I425" s="58" t="str">
        <f t="shared" ca="1" si="7"/>
        <v/>
      </c>
      <c r="J425" s="31"/>
      <c r="K425" s="31"/>
      <c r="L425" s="31"/>
      <c r="M425" s="31"/>
      <c r="N425" s="31"/>
      <c r="O425" s="31"/>
      <c r="P425" s="31"/>
      <c r="Q425" s="31"/>
      <c r="R425" s="31"/>
      <c r="S425" s="31"/>
      <c r="T425" s="31"/>
      <c r="U425" s="31"/>
      <c r="V425" s="31"/>
      <c r="W425" s="31"/>
      <c r="X425" s="31"/>
      <c r="Y425" s="31"/>
      <c r="Z425" s="31"/>
    </row>
    <row r="426" spans="1:26" ht="12.75" customHeight="1" x14ac:dyDescent="0.3">
      <c r="A426" s="51" t="str">
        <f t="shared" ca="1" si="8"/>
        <v/>
      </c>
      <c r="B426" s="52" t="str">
        <f t="shared" ca="1" si="1"/>
        <v/>
      </c>
      <c r="C426" s="58" t="str">
        <f t="shared" ca="1" si="2"/>
        <v/>
      </c>
      <c r="D426" s="58" t="str">
        <f t="shared" ca="1" si="14"/>
        <v/>
      </c>
      <c r="E426" s="56"/>
      <c r="F426" s="58" t="str">
        <f t="shared" ca="1" si="4"/>
        <v/>
      </c>
      <c r="G426" s="58" t="str">
        <f t="shared" ca="1" si="5"/>
        <v/>
      </c>
      <c r="H426" s="58" t="str">
        <f t="shared" ca="1" si="6"/>
        <v/>
      </c>
      <c r="I426" s="58" t="str">
        <f t="shared" ca="1" si="7"/>
        <v/>
      </c>
      <c r="J426" s="31"/>
      <c r="K426" s="31"/>
      <c r="L426" s="31"/>
      <c r="M426" s="31"/>
      <c r="N426" s="31"/>
      <c r="O426" s="31"/>
      <c r="P426" s="31"/>
      <c r="Q426" s="31"/>
      <c r="R426" s="31"/>
      <c r="S426" s="31"/>
      <c r="T426" s="31"/>
      <c r="U426" s="31"/>
      <c r="V426" s="31"/>
      <c r="W426" s="31"/>
      <c r="X426" s="31"/>
      <c r="Y426" s="31"/>
      <c r="Z426" s="31"/>
    </row>
    <row r="427" spans="1:26" ht="12.75" customHeight="1" x14ac:dyDescent="0.3">
      <c r="A427" s="51" t="str">
        <f t="shared" ca="1" si="8"/>
        <v/>
      </c>
      <c r="B427" s="52" t="str">
        <f t="shared" ca="1" si="1"/>
        <v/>
      </c>
      <c r="C427" s="58" t="str">
        <f t="shared" ca="1" si="2"/>
        <v/>
      </c>
      <c r="D427" s="58" t="str">
        <f t="shared" ca="1" si="14"/>
        <v/>
      </c>
      <c r="E427" s="56"/>
      <c r="F427" s="58" t="str">
        <f t="shared" ca="1" si="4"/>
        <v/>
      </c>
      <c r="G427" s="58" t="str">
        <f t="shared" ca="1" si="5"/>
        <v/>
      </c>
      <c r="H427" s="58" t="str">
        <f t="shared" ca="1" si="6"/>
        <v/>
      </c>
      <c r="I427" s="58" t="str">
        <f t="shared" ca="1" si="7"/>
        <v/>
      </c>
      <c r="J427" s="31"/>
      <c r="K427" s="31"/>
      <c r="L427" s="31"/>
      <c r="M427" s="31"/>
      <c r="N427" s="31"/>
      <c r="O427" s="31"/>
      <c r="P427" s="31"/>
      <c r="Q427" s="31"/>
      <c r="R427" s="31"/>
      <c r="S427" s="31"/>
      <c r="T427" s="31"/>
      <c r="U427" s="31"/>
      <c r="V427" s="31"/>
      <c r="W427" s="31"/>
      <c r="X427" s="31"/>
      <c r="Y427" s="31"/>
      <c r="Z427" s="31"/>
    </row>
    <row r="428" spans="1:26" ht="12.75" customHeight="1" x14ac:dyDescent="0.3">
      <c r="A428" s="51" t="str">
        <f t="shared" ca="1" si="8"/>
        <v/>
      </c>
      <c r="B428" s="52" t="str">
        <f t="shared" ca="1" si="1"/>
        <v/>
      </c>
      <c r="C428" s="58" t="str">
        <f t="shared" ca="1" si="2"/>
        <v/>
      </c>
      <c r="D428" s="58" t="str">
        <f t="shared" ca="1" si="14"/>
        <v/>
      </c>
      <c r="E428" s="56"/>
      <c r="F428" s="58" t="str">
        <f t="shared" ca="1" si="4"/>
        <v/>
      </c>
      <c r="G428" s="58" t="str">
        <f t="shared" ca="1" si="5"/>
        <v/>
      </c>
      <c r="H428" s="58" t="str">
        <f t="shared" ca="1" si="6"/>
        <v/>
      </c>
      <c r="I428" s="58" t="str">
        <f t="shared" ca="1" si="7"/>
        <v/>
      </c>
      <c r="J428" s="31"/>
      <c r="K428" s="31"/>
      <c r="L428" s="31"/>
      <c r="M428" s="31"/>
      <c r="N428" s="31"/>
      <c r="O428" s="31"/>
      <c r="P428" s="31"/>
      <c r="Q428" s="31"/>
      <c r="R428" s="31"/>
      <c r="S428" s="31"/>
      <c r="T428" s="31"/>
      <c r="U428" s="31"/>
      <c r="V428" s="31"/>
      <c r="W428" s="31"/>
      <c r="X428" s="31"/>
      <c r="Y428" s="31"/>
      <c r="Z428" s="31"/>
    </row>
    <row r="429" spans="1:26" ht="12.75" customHeight="1" x14ac:dyDescent="0.3">
      <c r="A429" s="51" t="str">
        <f t="shared" ca="1" si="8"/>
        <v/>
      </c>
      <c r="B429" s="52" t="str">
        <f t="shared" ca="1" si="1"/>
        <v/>
      </c>
      <c r="C429" s="58" t="str">
        <f t="shared" ca="1" si="2"/>
        <v/>
      </c>
      <c r="D429" s="58" t="str">
        <f t="shared" ca="1" si="14"/>
        <v/>
      </c>
      <c r="E429" s="56"/>
      <c r="F429" s="58" t="str">
        <f t="shared" ca="1" si="4"/>
        <v/>
      </c>
      <c r="G429" s="58" t="str">
        <f t="shared" ca="1" si="5"/>
        <v/>
      </c>
      <c r="H429" s="58" t="str">
        <f t="shared" ca="1" si="6"/>
        <v/>
      </c>
      <c r="I429" s="58" t="str">
        <f t="shared" ca="1" si="7"/>
        <v/>
      </c>
      <c r="J429" s="31"/>
      <c r="K429" s="31"/>
      <c r="L429" s="31"/>
      <c r="M429" s="31"/>
      <c r="N429" s="31"/>
      <c r="O429" s="31"/>
      <c r="P429" s="31"/>
      <c r="Q429" s="31"/>
      <c r="R429" s="31"/>
      <c r="S429" s="31"/>
      <c r="T429" s="31"/>
      <c r="U429" s="31"/>
      <c r="V429" s="31"/>
      <c r="W429" s="31"/>
      <c r="X429" s="31"/>
      <c r="Y429" s="31"/>
      <c r="Z429" s="31"/>
    </row>
    <row r="430" spans="1:26" ht="12.75" customHeight="1" x14ac:dyDescent="0.3">
      <c r="A430" s="51" t="str">
        <f t="shared" ca="1" si="8"/>
        <v/>
      </c>
      <c r="B430" s="52" t="str">
        <f t="shared" ca="1" si="1"/>
        <v/>
      </c>
      <c r="C430" s="58" t="str">
        <f t="shared" ca="1" si="2"/>
        <v/>
      </c>
      <c r="D430" s="58" t="str">
        <f t="shared" ca="1" si="14"/>
        <v/>
      </c>
      <c r="E430" s="56"/>
      <c r="F430" s="58" t="str">
        <f t="shared" ca="1" si="4"/>
        <v/>
      </c>
      <c r="G430" s="58" t="str">
        <f t="shared" ca="1" si="5"/>
        <v/>
      </c>
      <c r="H430" s="58" t="str">
        <f t="shared" ca="1" si="6"/>
        <v/>
      </c>
      <c r="I430" s="58" t="str">
        <f t="shared" ca="1" si="7"/>
        <v/>
      </c>
      <c r="J430" s="31"/>
      <c r="K430" s="31"/>
      <c r="L430" s="31"/>
      <c r="M430" s="31"/>
      <c r="N430" s="31"/>
      <c r="O430" s="31"/>
      <c r="P430" s="31"/>
      <c r="Q430" s="31"/>
      <c r="R430" s="31"/>
      <c r="S430" s="31"/>
      <c r="T430" s="31"/>
      <c r="U430" s="31"/>
      <c r="V430" s="31"/>
      <c r="W430" s="31"/>
      <c r="X430" s="31"/>
      <c r="Y430" s="31"/>
      <c r="Z430" s="31"/>
    </row>
    <row r="431" spans="1:26" ht="12.75" customHeight="1" x14ac:dyDescent="0.3">
      <c r="A431" s="51" t="str">
        <f t="shared" ca="1" si="8"/>
        <v/>
      </c>
      <c r="B431" s="52" t="str">
        <f t="shared" ca="1" si="1"/>
        <v/>
      </c>
      <c r="C431" s="58" t="str">
        <f t="shared" ca="1" si="2"/>
        <v/>
      </c>
      <c r="D431" s="58" t="str">
        <f t="shared" ca="1" si="14"/>
        <v/>
      </c>
      <c r="E431" s="56"/>
      <c r="F431" s="58" t="str">
        <f t="shared" ca="1" si="4"/>
        <v/>
      </c>
      <c r="G431" s="58" t="str">
        <f t="shared" ca="1" si="5"/>
        <v/>
      </c>
      <c r="H431" s="58" t="str">
        <f t="shared" ca="1" si="6"/>
        <v/>
      </c>
      <c r="I431" s="58" t="str">
        <f t="shared" ca="1" si="7"/>
        <v/>
      </c>
      <c r="J431" s="31"/>
      <c r="K431" s="31"/>
      <c r="L431" s="31"/>
      <c r="M431" s="31"/>
      <c r="N431" s="31"/>
      <c r="O431" s="31"/>
      <c r="P431" s="31"/>
      <c r="Q431" s="31"/>
      <c r="R431" s="31"/>
      <c r="S431" s="31"/>
      <c r="T431" s="31"/>
      <c r="U431" s="31"/>
      <c r="V431" s="31"/>
      <c r="W431" s="31"/>
      <c r="X431" s="31"/>
      <c r="Y431" s="31"/>
      <c r="Z431" s="31"/>
    </row>
    <row r="432" spans="1:26" ht="12.75" customHeight="1" x14ac:dyDescent="0.3">
      <c r="A432" s="51" t="str">
        <f t="shared" ca="1" si="8"/>
        <v/>
      </c>
      <c r="B432" s="52" t="str">
        <f t="shared" ca="1" si="1"/>
        <v/>
      </c>
      <c r="C432" s="58" t="str">
        <f t="shared" ca="1" si="2"/>
        <v/>
      </c>
      <c r="D432" s="58" t="str">
        <f t="shared" ca="1" si="14"/>
        <v/>
      </c>
      <c r="E432" s="56"/>
      <c r="F432" s="58" t="str">
        <f t="shared" ca="1" si="4"/>
        <v/>
      </c>
      <c r="G432" s="58" t="str">
        <f t="shared" ca="1" si="5"/>
        <v/>
      </c>
      <c r="H432" s="58" t="str">
        <f t="shared" ca="1" si="6"/>
        <v/>
      </c>
      <c r="I432" s="58" t="str">
        <f t="shared" ca="1" si="7"/>
        <v/>
      </c>
      <c r="J432" s="31"/>
      <c r="K432" s="31"/>
      <c r="L432" s="31"/>
      <c r="M432" s="31"/>
      <c r="N432" s="31"/>
      <c r="O432" s="31"/>
      <c r="P432" s="31"/>
      <c r="Q432" s="31"/>
      <c r="R432" s="31"/>
      <c r="S432" s="31"/>
      <c r="T432" s="31"/>
      <c r="U432" s="31"/>
      <c r="V432" s="31"/>
      <c r="W432" s="31"/>
      <c r="X432" s="31"/>
      <c r="Y432" s="31"/>
      <c r="Z432" s="31"/>
    </row>
    <row r="433" spans="1:26" ht="12.75" customHeight="1" x14ac:dyDescent="0.3">
      <c r="A433" s="51" t="str">
        <f t="shared" ca="1" si="8"/>
        <v/>
      </c>
      <c r="B433" s="52" t="str">
        <f t="shared" ca="1" si="1"/>
        <v/>
      </c>
      <c r="C433" s="58" t="str">
        <f t="shared" ca="1" si="2"/>
        <v/>
      </c>
      <c r="D433" s="58" t="str">
        <f t="shared" ca="1" si="14"/>
        <v/>
      </c>
      <c r="E433" s="56"/>
      <c r="F433" s="58" t="str">
        <f t="shared" ca="1" si="4"/>
        <v/>
      </c>
      <c r="G433" s="58" t="str">
        <f t="shared" ca="1" si="5"/>
        <v/>
      </c>
      <c r="H433" s="58" t="str">
        <f t="shared" ca="1" si="6"/>
        <v/>
      </c>
      <c r="I433" s="58" t="str">
        <f t="shared" ca="1" si="7"/>
        <v/>
      </c>
      <c r="J433" s="31"/>
      <c r="K433" s="31"/>
      <c r="L433" s="31"/>
      <c r="M433" s="31"/>
      <c r="N433" s="31"/>
      <c r="O433" s="31"/>
      <c r="P433" s="31"/>
      <c r="Q433" s="31"/>
      <c r="R433" s="31"/>
      <c r="S433" s="31"/>
      <c r="T433" s="31"/>
      <c r="U433" s="31"/>
      <c r="V433" s="31"/>
      <c r="W433" s="31"/>
      <c r="X433" s="31"/>
      <c r="Y433" s="31"/>
      <c r="Z433" s="31"/>
    </row>
    <row r="434" spans="1:26" ht="12.75" customHeight="1" x14ac:dyDescent="0.3">
      <c r="A434" s="51" t="str">
        <f t="shared" ca="1" si="8"/>
        <v/>
      </c>
      <c r="B434" s="52" t="str">
        <f t="shared" ca="1" si="1"/>
        <v/>
      </c>
      <c r="C434" s="58" t="str">
        <f t="shared" ca="1" si="2"/>
        <v/>
      </c>
      <c r="D434" s="58" t="str">
        <f t="shared" ca="1" si="14"/>
        <v/>
      </c>
      <c r="E434" s="56"/>
      <c r="F434" s="58" t="str">
        <f t="shared" ca="1" si="4"/>
        <v/>
      </c>
      <c r="G434" s="58" t="str">
        <f t="shared" ca="1" si="5"/>
        <v/>
      </c>
      <c r="H434" s="58" t="str">
        <f t="shared" ca="1" si="6"/>
        <v/>
      </c>
      <c r="I434" s="58" t="str">
        <f t="shared" ca="1" si="7"/>
        <v/>
      </c>
      <c r="J434" s="31"/>
      <c r="K434" s="31"/>
      <c r="L434" s="31"/>
      <c r="M434" s="31"/>
      <c r="N434" s="31"/>
      <c r="O434" s="31"/>
      <c r="P434" s="31"/>
      <c r="Q434" s="31"/>
      <c r="R434" s="31"/>
      <c r="S434" s="31"/>
      <c r="T434" s="31"/>
      <c r="U434" s="31"/>
      <c r="V434" s="31"/>
      <c r="W434" s="31"/>
      <c r="X434" s="31"/>
      <c r="Y434" s="31"/>
      <c r="Z434" s="31"/>
    </row>
    <row r="435" spans="1:26" ht="12.75" customHeight="1" x14ac:dyDescent="0.3">
      <c r="A435" s="51" t="str">
        <f t="shared" ca="1" si="8"/>
        <v/>
      </c>
      <c r="B435" s="52" t="str">
        <f t="shared" ca="1" si="1"/>
        <v/>
      </c>
      <c r="C435" s="58" t="str">
        <f t="shared" ca="1" si="2"/>
        <v/>
      </c>
      <c r="D435" s="58" t="str">
        <f t="shared" ca="1" si="14"/>
        <v/>
      </c>
      <c r="E435" s="56"/>
      <c r="F435" s="58" t="str">
        <f t="shared" ca="1" si="4"/>
        <v/>
      </c>
      <c r="G435" s="58" t="str">
        <f t="shared" ca="1" si="5"/>
        <v/>
      </c>
      <c r="H435" s="58" t="str">
        <f t="shared" ca="1" si="6"/>
        <v/>
      </c>
      <c r="I435" s="58" t="str">
        <f t="shared" ca="1" si="7"/>
        <v/>
      </c>
      <c r="J435" s="31"/>
      <c r="K435" s="31"/>
      <c r="L435" s="31"/>
      <c r="M435" s="31"/>
      <c r="N435" s="31"/>
      <c r="O435" s="31"/>
      <c r="P435" s="31"/>
      <c r="Q435" s="31"/>
      <c r="R435" s="31"/>
      <c r="S435" s="31"/>
      <c r="T435" s="31"/>
      <c r="U435" s="31"/>
      <c r="V435" s="31"/>
      <c r="W435" s="31"/>
      <c r="X435" s="31"/>
      <c r="Y435" s="31"/>
      <c r="Z435" s="31"/>
    </row>
    <row r="436" spans="1:26" ht="12.75" customHeight="1" x14ac:dyDescent="0.3">
      <c r="A436" s="51" t="str">
        <f t="shared" ca="1" si="8"/>
        <v/>
      </c>
      <c r="B436" s="52" t="str">
        <f t="shared" ca="1" si="1"/>
        <v/>
      </c>
      <c r="C436" s="58" t="str">
        <f t="shared" ca="1" si="2"/>
        <v/>
      </c>
      <c r="D436" s="58" t="str">
        <f t="shared" ca="1" si="14"/>
        <v/>
      </c>
      <c r="E436" s="56"/>
      <c r="F436" s="58" t="str">
        <f t="shared" ca="1" si="4"/>
        <v/>
      </c>
      <c r="G436" s="58" t="str">
        <f t="shared" ca="1" si="5"/>
        <v/>
      </c>
      <c r="H436" s="58" t="str">
        <f t="shared" ca="1" si="6"/>
        <v/>
      </c>
      <c r="I436" s="58" t="str">
        <f t="shared" ca="1" si="7"/>
        <v/>
      </c>
      <c r="J436" s="31"/>
      <c r="K436" s="31"/>
      <c r="L436" s="31"/>
      <c r="M436" s="31"/>
      <c r="N436" s="31"/>
      <c r="O436" s="31"/>
      <c r="P436" s="31"/>
      <c r="Q436" s="31"/>
      <c r="R436" s="31"/>
      <c r="S436" s="31"/>
      <c r="T436" s="31"/>
      <c r="U436" s="31"/>
      <c r="V436" s="31"/>
      <c r="W436" s="31"/>
      <c r="X436" s="31"/>
      <c r="Y436" s="31"/>
      <c r="Z436" s="31"/>
    </row>
    <row r="437" spans="1:26" ht="12.75" customHeight="1" x14ac:dyDescent="0.3">
      <c r="A437" s="51" t="str">
        <f t="shared" ca="1" si="8"/>
        <v/>
      </c>
      <c r="B437" s="52" t="str">
        <f t="shared" ca="1" si="1"/>
        <v/>
      </c>
      <c r="C437" s="58" t="str">
        <f t="shared" ca="1" si="2"/>
        <v/>
      </c>
      <c r="D437" s="58" t="str">
        <f t="shared" ca="1" si="14"/>
        <v/>
      </c>
      <c r="E437" s="56"/>
      <c r="F437" s="58" t="str">
        <f t="shared" ca="1" si="4"/>
        <v/>
      </c>
      <c r="G437" s="58" t="str">
        <f t="shared" ca="1" si="5"/>
        <v/>
      </c>
      <c r="H437" s="58" t="str">
        <f t="shared" ca="1" si="6"/>
        <v/>
      </c>
      <c r="I437" s="58" t="str">
        <f t="shared" ca="1" si="7"/>
        <v/>
      </c>
      <c r="J437" s="31"/>
      <c r="K437" s="31"/>
      <c r="L437" s="31"/>
      <c r="M437" s="31"/>
      <c r="N437" s="31"/>
      <c r="O437" s="31"/>
      <c r="P437" s="31"/>
      <c r="Q437" s="31"/>
      <c r="R437" s="31"/>
      <c r="S437" s="31"/>
      <c r="T437" s="31"/>
      <c r="U437" s="31"/>
      <c r="V437" s="31"/>
      <c r="W437" s="31"/>
      <c r="X437" s="31"/>
      <c r="Y437" s="31"/>
      <c r="Z437" s="31"/>
    </row>
    <row r="438" spans="1:26" ht="12.75" customHeight="1" x14ac:dyDescent="0.3">
      <c r="A438" s="51" t="str">
        <f t="shared" ca="1" si="8"/>
        <v/>
      </c>
      <c r="B438" s="52" t="str">
        <f t="shared" ca="1" si="1"/>
        <v/>
      </c>
      <c r="C438" s="58" t="str">
        <f t="shared" ca="1" si="2"/>
        <v/>
      </c>
      <c r="D438" s="58" t="str">
        <f t="shared" ca="1" si="14"/>
        <v/>
      </c>
      <c r="E438" s="56"/>
      <c r="F438" s="58" t="str">
        <f t="shared" ca="1" si="4"/>
        <v/>
      </c>
      <c r="G438" s="58" t="str">
        <f t="shared" ca="1" si="5"/>
        <v/>
      </c>
      <c r="H438" s="58" t="str">
        <f t="shared" ca="1" si="6"/>
        <v/>
      </c>
      <c r="I438" s="58" t="str">
        <f t="shared" ca="1" si="7"/>
        <v/>
      </c>
      <c r="J438" s="31"/>
      <c r="K438" s="31"/>
      <c r="L438" s="31"/>
      <c r="M438" s="31"/>
      <c r="N438" s="31"/>
      <c r="O438" s="31"/>
      <c r="P438" s="31"/>
      <c r="Q438" s="31"/>
      <c r="R438" s="31"/>
      <c r="S438" s="31"/>
      <c r="T438" s="31"/>
      <c r="U438" s="31"/>
      <c r="V438" s="31"/>
      <c r="W438" s="31"/>
      <c r="X438" s="31"/>
      <c r="Y438" s="31"/>
      <c r="Z438" s="31"/>
    </row>
    <row r="439" spans="1:26" ht="12.75" customHeight="1" x14ac:dyDescent="0.3">
      <c r="A439" s="51" t="str">
        <f t="shared" ca="1" si="8"/>
        <v/>
      </c>
      <c r="B439" s="52" t="str">
        <f t="shared" ca="1" si="1"/>
        <v/>
      </c>
      <c r="C439" s="58" t="str">
        <f t="shared" ca="1" si="2"/>
        <v/>
      </c>
      <c r="D439" s="58" t="str">
        <f t="shared" ca="1" si="14"/>
        <v/>
      </c>
      <c r="E439" s="56"/>
      <c r="F439" s="58" t="str">
        <f t="shared" ca="1" si="4"/>
        <v/>
      </c>
      <c r="G439" s="58" t="str">
        <f t="shared" ca="1" si="5"/>
        <v/>
      </c>
      <c r="H439" s="58" t="str">
        <f t="shared" ca="1" si="6"/>
        <v/>
      </c>
      <c r="I439" s="58" t="str">
        <f t="shared" ca="1" si="7"/>
        <v/>
      </c>
      <c r="J439" s="31"/>
      <c r="K439" s="31"/>
      <c r="L439" s="31"/>
      <c r="M439" s="31"/>
      <c r="N439" s="31"/>
      <c r="O439" s="31"/>
      <c r="P439" s="31"/>
      <c r="Q439" s="31"/>
      <c r="R439" s="31"/>
      <c r="S439" s="31"/>
      <c r="T439" s="31"/>
      <c r="U439" s="31"/>
      <c r="V439" s="31"/>
      <c r="W439" s="31"/>
      <c r="X439" s="31"/>
      <c r="Y439" s="31"/>
      <c r="Z439" s="31"/>
    </row>
    <row r="440" spans="1:26" ht="12.75" customHeight="1" x14ac:dyDescent="0.3">
      <c r="A440" s="51" t="str">
        <f t="shared" ca="1" si="8"/>
        <v/>
      </c>
      <c r="B440" s="52" t="str">
        <f t="shared" ca="1" si="1"/>
        <v/>
      </c>
      <c r="C440" s="58" t="str">
        <f t="shared" ca="1" si="2"/>
        <v/>
      </c>
      <c r="D440" s="58" t="str">
        <f t="shared" ca="1" si="14"/>
        <v/>
      </c>
      <c r="E440" s="56"/>
      <c r="F440" s="58" t="str">
        <f t="shared" ca="1" si="4"/>
        <v/>
      </c>
      <c r="G440" s="58" t="str">
        <f t="shared" ca="1" si="5"/>
        <v/>
      </c>
      <c r="H440" s="58" t="str">
        <f t="shared" ca="1" si="6"/>
        <v/>
      </c>
      <c r="I440" s="58" t="str">
        <f t="shared" ca="1" si="7"/>
        <v/>
      </c>
      <c r="J440" s="31"/>
      <c r="K440" s="31"/>
      <c r="L440" s="31"/>
      <c r="M440" s="31"/>
      <c r="N440" s="31"/>
      <c r="O440" s="31"/>
      <c r="P440" s="31"/>
      <c r="Q440" s="31"/>
      <c r="R440" s="31"/>
      <c r="S440" s="31"/>
      <c r="T440" s="31"/>
      <c r="U440" s="31"/>
      <c r="V440" s="31"/>
      <c r="W440" s="31"/>
      <c r="X440" s="31"/>
      <c r="Y440" s="31"/>
      <c r="Z440" s="31"/>
    </row>
    <row r="441" spans="1:26" ht="12.75" customHeight="1" x14ac:dyDescent="0.3">
      <c r="A441" s="51" t="str">
        <f t="shared" ca="1" si="8"/>
        <v/>
      </c>
      <c r="B441" s="52" t="str">
        <f t="shared" ca="1" si="1"/>
        <v/>
      </c>
      <c r="C441" s="58" t="str">
        <f t="shared" ca="1" si="2"/>
        <v/>
      </c>
      <c r="D441" s="58" t="str">
        <f t="shared" ca="1" si="14"/>
        <v/>
      </c>
      <c r="E441" s="56"/>
      <c r="F441" s="58" t="str">
        <f t="shared" ca="1" si="4"/>
        <v/>
      </c>
      <c r="G441" s="58" t="str">
        <f t="shared" ca="1" si="5"/>
        <v/>
      </c>
      <c r="H441" s="58" t="str">
        <f t="shared" ca="1" si="6"/>
        <v/>
      </c>
      <c r="I441" s="58" t="str">
        <f t="shared" ca="1" si="7"/>
        <v/>
      </c>
      <c r="J441" s="31"/>
      <c r="K441" s="31"/>
      <c r="L441" s="31"/>
      <c r="M441" s="31"/>
      <c r="N441" s="31"/>
      <c r="O441" s="31"/>
      <c r="P441" s="31"/>
      <c r="Q441" s="31"/>
      <c r="R441" s="31"/>
      <c r="S441" s="31"/>
      <c r="T441" s="31"/>
      <c r="U441" s="31"/>
      <c r="V441" s="31"/>
      <c r="W441" s="31"/>
      <c r="X441" s="31"/>
      <c r="Y441" s="31"/>
      <c r="Z441" s="31"/>
    </row>
    <row r="442" spans="1:26" ht="12.75" customHeight="1" x14ac:dyDescent="0.3">
      <c r="A442" s="51" t="str">
        <f t="shared" ca="1" si="8"/>
        <v/>
      </c>
      <c r="B442" s="52" t="str">
        <f t="shared" ca="1" si="1"/>
        <v/>
      </c>
      <c r="C442" s="58" t="str">
        <f t="shared" ca="1" si="2"/>
        <v/>
      </c>
      <c r="D442" s="58" t="str">
        <f t="shared" ca="1" si="14"/>
        <v/>
      </c>
      <c r="E442" s="56"/>
      <c r="F442" s="58" t="str">
        <f t="shared" ca="1" si="4"/>
        <v/>
      </c>
      <c r="G442" s="58" t="str">
        <f t="shared" ca="1" si="5"/>
        <v/>
      </c>
      <c r="H442" s="58" t="str">
        <f t="shared" ca="1" si="6"/>
        <v/>
      </c>
      <c r="I442" s="58" t="str">
        <f t="shared" ca="1" si="7"/>
        <v/>
      </c>
      <c r="J442" s="31"/>
      <c r="K442" s="31"/>
      <c r="L442" s="31"/>
      <c r="M442" s="31"/>
      <c r="N442" s="31"/>
      <c r="O442" s="31"/>
      <c r="P442" s="31"/>
      <c r="Q442" s="31"/>
      <c r="R442" s="31"/>
      <c r="S442" s="31"/>
      <c r="T442" s="31"/>
      <c r="U442" s="31"/>
      <c r="V442" s="31"/>
      <c r="W442" s="31"/>
      <c r="X442" s="31"/>
      <c r="Y442" s="31"/>
      <c r="Z442" s="31"/>
    </row>
    <row r="443" spans="1:26" ht="12.75" customHeight="1" x14ac:dyDescent="0.3">
      <c r="A443" s="51" t="str">
        <f t="shared" ca="1" si="8"/>
        <v/>
      </c>
      <c r="B443" s="52" t="str">
        <f t="shared" ca="1" si="1"/>
        <v/>
      </c>
      <c r="C443" s="58" t="str">
        <f t="shared" ca="1" si="2"/>
        <v/>
      </c>
      <c r="D443" s="58" t="str">
        <f t="shared" ca="1" si="14"/>
        <v/>
      </c>
      <c r="E443" s="56"/>
      <c r="F443" s="58" t="str">
        <f t="shared" ca="1" si="4"/>
        <v/>
      </c>
      <c r="G443" s="58" t="str">
        <f t="shared" ca="1" si="5"/>
        <v/>
      </c>
      <c r="H443" s="58" t="str">
        <f t="shared" ca="1" si="6"/>
        <v/>
      </c>
      <c r="I443" s="58" t="str">
        <f t="shared" ca="1" si="7"/>
        <v/>
      </c>
      <c r="J443" s="31"/>
      <c r="K443" s="31"/>
      <c r="L443" s="31"/>
      <c r="M443" s="31"/>
      <c r="N443" s="31"/>
      <c r="O443" s="31"/>
      <c r="P443" s="31"/>
      <c r="Q443" s="31"/>
      <c r="R443" s="31"/>
      <c r="S443" s="31"/>
      <c r="T443" s="31"/>
      <c r="U443" s="31"/>
      <c r="V443" s="31"/>
      <c r="W443" s="31"/>
      <c r="X443" s="31"/>
      <c r="Y443" s="31"/>
      <c r="Z443" s="31"/>
    </row>
    <row r="444" spans="1:26" ht="12.75" customHeight="1" x14ac:dyDescent="0.3">
      <c r="A444" s="51" t="str">
        <f t="shared" ca="1" si="8"/>
        <v/>
      </c>
      <c r="B444" s="52" t="str">
        <f t="shared" ca="1" si="1"/>
        <v/>
      </c>
      <c r="C444" s="58" t="str">
        <f t="shared" ca="1" si="2"/>
        <v/>
      </c>
      <c r="D444" s="58" t="str">
        <f t="shared" ca="1" si="14"/>
        <v/>
      </c>
      <c r="E444" s="56"/>
      <c r="F444" s="58" t="str">
        <f t="shared" ca="1" si="4"/>
        <v/>
      </c>
      <c r="G444" s="58" t="str">
        <f t="shared" ca="1" si="5"/>
        <v/>
      </c>
      <c r="H444" s="58" t="str">
        <f t="shared" ca="1" si="6"/>
        <v/>
      </c>
      <c r="I444" s="58" t="str">
        <f t="shared" ca="1" si="7"/>
        <v/>
      </c>
      <c r="J444" s="31"/>
      <c r="K444" s="31"/>
      <c r="L444" s="31"/>
      <c r="M444" s="31"/>
      <c r="N444" s="31"/>
      <c r="O444" s="31"/>
      <c r="P444" s="31"/>
      <c r="Q444" s="31"/>
      <c r="R444" s="31"/>
      <c r="S444" s="31"/>
      <c r="T444" s="31"/>
      <c r="U444" s="31"/>
      <c r="V444" s="31"/>
      <c r="W444" s="31"/>
      <c r="X444" s="31"/>
      <c r="Y444" s="31"/>
      <c r="Z444" s="31"/>
    </row>
    <row r="445" spans="1:26" ht="12.75" customHeight="1" x14ac:dyDescent="0.3">
      <c r="A445" s="51" t="str">
        <f t="shared" ca="1" si="8"/>
        <v/>
      </c>
      <c r="B445" s="52" t="str">
        <f t="shared" ca="1" si="1"/>
        <v/>
      </c>
      <c r="C445" s="58" t="str">
        <f t="shared" ca="1" si="2"/>
        <v/>
      </c>
      <c r="D445" s="58" t="str">
        <f t="shared" ca="1" si="14"/>
        <v/>
      </c>
      <c r="E445" s="56"/>
      <c r="F445" s="58" t="str">
        <f t="shared" ca="1" si="4"/>
        <v/>
      </c>
      <c r="G445" s="58" t="str">
        <f t="shared" ca="1" si="5"/>
        <v/>
      </c>
      <c r="H445" s="58" t="str">
        <f t="shared" ca="1" si="6"/>
        <v/>
      </c>
      <c r="I445" s="58" t="str">
        <f t="shared" ca="1" si="7"/>
        <v/>
      </c>
      <c r="J445" s="31"/>
      <c r="K445" s="31"/>
      <c r="L445" s="31"/>
      <c r="M445" s="31"/>
      <c r="N445" s="31"/>
      <c r="O445" s="31"/>
      <c r="P445" s="31"/>
      <c r="Q445" s="31"/>
      <c r="R445" s="31"/>
      <c r="S445" s="31"/>
      <c r="T445" s="31"/>
      <c r="U445" s="31"/>
      <c r="V445" s="31"/>
      <c r="W445" s="31"/>
      <c r="X445" s="31"/>
      <c r="Y445" s="31"/>
      <c r="Z445" s="31"/>
    </row>
    <row r="446" spans="1:26" ht="12.75" customHeight="1" x14ac:dyDescent="0.3">
      <c r="A446" s="51" t="str">
        <f t="shared" ca="1" si="8"/>
        <v/>
      </c>
      <c r="B446" s="52" t="str">
        <f t="shared" ca="1" si="1"/>
        <v/>
      </c>
      <c r="C446" s="58" t="str">
        <f t="shared" ca="1" si="2"/>
        <v/>
      </c>
      <c r="D446" s="58" t="str">
        <f t="shared" ca="1" si="14"/>
        <v/>
      </c>
      <c r="E446" s="56"/>
      <c r="F446" s="58" t="str">
        <f t="shared" ca="1" si="4"/>
        <v/>
      </c>
      <c r="G446" s="58" t="str">
        <f t="shared" ca="1" si="5"/>
        <v/>
      </c>
      <c r="H446" s="58" t="str">
        <f t="shared" ca="1" si="6"/>
        <v/>
      </c>
      <c r="I446" s="58" t="str">
        <f t="shared" ca="1" si="7"/>
        <v/>
      </c>
      <c r="J446" s="31"/>
      <c r="K446" s="31"/>
      <c r="L446" s="31"/>
      <c r="M446" s="31"/>
      <c r="N446" s="31"/>
      <c r="O446" s="31"/>
      <c r="P446" s="31"/>
      <c r="Q446" s="31"/>
      <c r="R446" s="31"/>
      <c r="S446" s="31"/>
      <c r="T446" s="31"/>
      <c r="U446" s="31"/>
      <c r="V446" s="31"/>
      <c r="W446" s="31"/>
      <c r="X446" s="31"/>
      <c r="Y446" s="31"/>
      <c r="Z446" s="31"/>
    </row>
    <row r="447" spans="1:26" ht="12.75" customHeight="1" x14ac:dyDescent="0.3">
      <c r="A447" s="51" t="str">
        <f t="shared" ca="1" si="8"/>
        <v/>
      </c>
      <c r="B447" s="52" t="str">
        <f t="shared" ca="1" si="1"/>
        <v/>
      </c>
      <c r="C447" s="58" t="str">
        <f t="shared" ca="1" si="2"/>
        <v/>
      </c>
      <c r="D447" s="58" t="str">
        <f t="shared" ca="1" si="14"/>
        <v/>
      </c>
      <c r="E447" s="56"/>
      <c r="F447" s="58" t="str">
        <f t="shared" ca="1" si="4"/>
        <v/>
      </c>
      <c r="G447" s="58" t="str">
        <f t="shared" ca="1" si="5"/>
        <v/>
      </c>
      <c r="H447" s="58" t="str">
        <f t="shared" ca="1" si="6"/>
        <v/>
      </c>
      <c r="I447" s="58" t="str">
        <f t="shared" ca="1" si="7"/>
        <v/>
      </c>
      <c r="J447" s="31"/>
      <c r="K447" s="31"/>
      <c r="L447" s="31"/>
      <c r="M447" s="31"/>
      <c r="N447" s="31"/>
      <c r="O447" s="31"/>
      <c r="P447" s="31"/>
      <c r="Q447" s="31"/>
      <c r="R447" s="31"/>
      <c r="S447" s="31"/>
      <c r="T447" s="31"/>
      <c r="U447" s="31"/>
      <c r="V447" s="31"/>
      <c r="W447" s="31"/>
      <c r="X447" s="31"/>
      <c r="Y447" s="31"/>
      <c r="Z447" s="31"/>
    </row>
    <row r="448" spans="1:26" ht="12.75" customHeight="1" x14ac:dyDescent="0.3">
      <c r="A448" s="51" t="str">
        <f t="shared" ca="1" si="8"/>
        <v/>
      </c>
      <c r="B448" s="52" t="str">
        <f t="shared" ca="1" si="1"/>
        <v/>
      </c>
      <c r="C448" s="58" t="str">
        <f t="shared" ca="1" si="2"/>
        <v/>
      </c>
      <c r="D448" s="58" t="str">
        <f t="shared" ca="1" si="14"/>
        <v/>
      </c>
      <c r="E448" s="56"/>
      <c r="F448" s="58" t="str">
        <f t="shared" ca="1" si="4"/>
        <v/>
      </c>
      <c r="G448" s="58" t="str">
        <f t="shared" ca="1" si="5"/>
        <v/>
      </c>
      <c r="H448" s="58" t="str">
        <f t="shared" ca="1" si="6"/>
        <v/>
      </c>
      <c r="I448" s="58" t="str">
        <f t="shared" ca="1" si="7"/>
        <v/>
      </c>
      <c r="J448" s="31"/>
      <c r="K448" s="31"/>
      <c r="L448" s="31"/>
      <c r="M448" s="31"/>
      <c r="N448" s="31"/>
      <c r="O448" s="31"/>
      <c r="P448" s="31"/>
      <c r="Q448" s="31"/>
      <c r="R448" s="31"/>
      <c r="S448" s="31"/>
      <c r="T448" s="31"/>
      <c r="U448" s="31"/>
      <c r="V448" s="31"/>
      <c r="W448" s="31"/>
      <c r="X448" s="31"/>
      <c r="Y448" s="31"/>
      <c r="Z448" s="31"/>
    </row>
    <row r="449" spans="1:26" ht="12.75" customHeight="1" x14ac:dyDescent="0.3">
      <c r="A449" s="51" t="str">
        <f t="shared" ca="1" si="8"/>
        <v/>
      </c>
      <c r="B449" s="52" t="str">
        <f t="shared" ca="1" si="1"/>
        <v/>
      </c>
      <c r="C449" s="58" t="str">
        <f t="shared" ca="1" si="2"/>
        <v/>
      </c>
      <c r="D449" s="58" t="str">
        <f t="shared" ca="1" si="14"/>
        <v/>
      </c>
      <c r="E449" s="56"/>
      <c r="F449" s="58" t="str">
        <f t="shared" ca="1" si="4"/>
        <v/>
      </c>
      <c r="G449" s="58" t="str">
        <f t="shared" ca="1" si="5"/>
        <v/>
      </c>
      <c r="H449" s="58" t="str">
        <f t="shared" ca="1" si="6"/>
        <v/>
      </c>
      <c r="I449" s="58" t="str">
        <f t="shared" ca="1" si="7"/>
        <v/>
      </c>
      <c r="J449" s="31"/>
      <c r="K449" s="31"/>
      <c r="L449" s="31"/>
      <c r="M449" s="31"/>
      <c r="N449" s="31"/>
      <c r="O449" s="31"/>
      <c r="P449" s="31"/>
      <c r="Q449" s="31"/>
      <c r="R449" s="31"/>
      <c r="S449" s="31"/>
      <c r="T449" s="31"/>
      <c r="U449" s="31"/>
      <c r="V449" s="31"/>
      <c r="W449" s="31"/>
      <c r="X449" s="31"/>
      <c r="Y449" s="31"/>
      <c r="Z449" s="31"/>
    </row>
    <row r="450" spans="1:26" ht="12.75" customHeight="1" x14ac:dyDescent="0.3">
      <c r="A450" s="51" t="str">
        <f t="shared" ca="1" si="8"/>
        <v/>
      </c>
      <c r="B450" s="52" t="str">
        <f t="shared" ca="1" si="1"/>
        <v/>
      </c>
      <c r="C450" s="58" t="str">
        <f t="shared" ca="1" si="2"/>
        <v/>
      </c>
      <c r="D450" s="58" t="str">
        <f t="shared" ca="1" si="14"/>
        <v/>
      </c>
      <c r="E450" s="56"/>
      <c r="F450" s="58" t="str">
        <f t="shared" ca="1" si="4"/>
        <v/>
      </c>
      <c r="G450" s="58" t="str">
        <f t="shared" ca="1" si="5"/>
        <v/>
      </c>
      <c r="H450" s="58" t="str">
        <f t="shared" ca="1" si="6"/>
        <v/>
      </c>
      <c r="I450" s="58" t="str">
        <f t="shared" ca="1" si="7"/>
        <v/>
      </c>
      <c r="J450" s="31"/>
      <c r="K450" s="31"/>
      <c r="L450" s="31"/>
      <c r="M450" s="31"/>
      <c r="N450" s="31"/>
      <c r="O450" s="31"/>
      <c r="P450" s="31"/>
      <c r="Q450" s="31"/>
      <c r="R450" s="31"/>
      <c r="S450" s="31"/>
      <c r="T450" s="31"/>
      <c r="U450" s="31"/>
      <c r="V450" s="31"/>
      <c r="W450" s="31"/>
      <c r="X450" s="31"/>
      <c r="Y450" s="31"/>
      <c r="Z450" s="31"/>
    </row>
    <row r="451" spans="1:26" ht="12.75" customHeight="1" x14ac:dyDescent="0.3">
      <c r="A451" s="51" t="str">
        <f t="shared" ca="1" si="8"/>
        <v/>
      </c>
      <c r="B451" s="52" t="str">
        <f t="shared" ca="1" si="1"/>
        <v/>
      </c>
      <c r="C451" s="58" t="str">
        <f t="shared" ca="1" si="2"/>
        <v/>
      </c>
      <c r="D451" s="58" t="str">
        <f t="shared" ca="1" si="14"/>
        <v/>
      </c>
      <c r="E451" s="56"/>
      <c r="F451" s="58" t="str">
        <f t="shared" ca="1" si="4"/>
        <v/>
      </c>
      <c r="G451" s="58" t="str">
        <f t="shared" ca="1" si="5"/>
        <v/>
      </c>
      <c r="H451" s="58" t="str">
        <f t="shared" ca="1" si="6"/>
        <v/>
      </c>
      <c r="I451" s="58" t="str">
        <f t="shared" ca="1" si="7"/>
        <v/>
      </c>
      <c r="J451" s="31"/>
      <c r="K451" s="31"/>
      <c r="L451" s="31"/>
      <c r="M451" s="31"/>
      <c r="N451" s="31"/>
      <c r="O451" s="31"/>
      <c r="P451" s="31"/>
      <c r="Q451" s="31"/>
      <c r="R451" s="31"/>
      <c r="S451" s="31"/>
      <c r="T451" s="31"/>
      <c r="U451" s="31"/>
      <c r="V451" s="31"/>
      <c r="W451" s="31"/>
      <c r="X451" s="31"/>
      <c r="Y451" s="31"/>
      <c r="Z451" s="31"/>
    </row>
    <row r="452" spans="1:26" ht="12.75" customHeight="1" x14ac:dyDescent="0.3">
      <c r="A452" s="51" t="str">
        <f t="shared" ca="1" si="8"/>
        <v/>
      </c>
      <c r="B452" s="52" t="str">
        <f t="shared" ca="1" si="1"/>
        <v/>
      </c>
      <c r="C452" s="58" t="str">
        <f t="shared" ca="1" si="2"/>
        <v/>
      </c>
      <c r="D452" s="58" t="str">
        <f t="shared" ca="1" si="14"/>
        <v/>
      </c>
      <c r="E452" s="56"/>
      <c r="F452" s="58" t="str">
        <f t="shared" ca="1" si="4"/>
        <v/>
      </c>
      <c r="G452" s="58" t="str">
        <f t="shared" ca="1" si="5"/>
        <v/>
      </c>
      <c r="H452" s="58" t="str">
        <f t="shared" ca="1" si="6"/>
        <v/>
      </c>
      <c r="I452" s="58" t="str">
        <f t="shared" ca="1" si="7"/>
        <v/>
      </c>
      <c r="J452" s="31"/>
      <c r="K452" s="31"/>
      <c r="L452" s="31"/>
      <c r="M452" s="31"/>
      <c r="N452" s="31"/>
      <c r="O452" s="31"/>
      <c r="P452" s="31"/>
      <c r="Q452" s="31"/>
      <c r="R452" s="31"/>
      <c r="S452" s="31"/>
      <c r="T452" s="31"/>
      <c r="U452" s="31"/>
      <c r="V452" s="31"/>
      <c r="W452" s="31"/>
      <c r="X452" s="31"/>
      <c r="Y452" s="31"/>
      <c r="Z452" s="31"/>
    </row>
    <row r="453" spans="1:26" ht="12.75" customHeight="1" x14ac:dyDescent="0.3">
      <c r="A453" s="51" t="str">
        <f t="shared" ca="1" si="8"/>
        <v/>
      </c>
      <c r="B453" s="52" t="str">
        <f t="shared" ca="1" si="1"/>
        <v/>
      </c>
      <c r="C453" s="58" t="str">
        <f t="shared" ca="1" si="2"/>
        <v/>
      </c>
      <c r="D453" s="58" t="str">
        <f t="shared" ca="1" si="14"/>
        <v/>
      </c>
      <c r="E453" s="56"/>
      <c r="F453" s="58" t="str">
        <f t="shared" ca="1" si="4"/>
        <v/>
      </c>
      <c r="G453" s="58" t="str">
        <f t="shared" ca="1" si="5"/>
        <v/>
      </c>
      <c r="H453" s="58" t="str">
        <f t="shared" ca="1" si="6"/>
        <v/>
      </c>
      <c r="I453" s="58" t="str">
        <f t="shared" ca="1" si="7"/>
        <v/>
      </c>
      <c r="J453" s="31"/>
      <c r="K453" s="31"/>
      <c r="L453" s="31"/>
      <c r="M453" s="31"/>
      <c r="N453" s="31"/>
      <c r="O453" s="31"/>
      <c r="P453" s="31"/>
      <c r="Q453" s="31"/>
      <c r="R453" s="31"/>
      <c r="S453" s="31"/>
      <c r="T453" s="31"/>
      <c r="U453" s="31"/>
      <c r="V453" s="31"/>
      <c r="W453" s="31"/>
      <c r="X453" s="31"/>
      <c r="Y453" s="31"/>
      <c r="Z453" s="31"/>
    </row>
    <row r="454" spans="1:26" ht="12.75" customHeight="1" x14ac:dyDescent="0.3">
      <c r="A454" s="51" t="str">
        <f t="shared" ca="1" si="8"/>
        <v/>
      </c>
      <c r="B454" s="52" t="str">
        <f t="shared" ca="1" si="1"/>
        <v/>
      </c>
      <c r="C454" s="58" t="str">
        <f t="shared" ca="1" si="2"/>
        <v/>
      </c>
      <c r="D454" s="58" t="str">
        <f t="shared" ca="1" si="14"/>
        <v/>
      </c>
      <c r="E454" s="56"/>
      <c r="F454" s="58" t="str">
        <f t="shared" ca="1" si="4"/>
        <v/>
      </c>
      <c r="G454" s="58" t="str">
        <f t="shared" ca="1" si="5"/>
        <v/>
      </c>
      <c r="H454" s="58" t="str">
        <f t="shared" ca="1" si="6"/>
        <v/>
      </c>
      <c r="I454" s="58" t="str">
        <f t="shared" ca="1" si="7"/>
        <v/>
      </c>
      <c r="J454" s="31"/>
      <c r="K454" s="31"/>
      <c r="L454" s="31"/>
      <c r="M454" s="31"/>
      <c r="N454" s="31"/>
      <c r="O454" s="31"/>
      <c r="P454" s="31"/>
      <c r="Q454" s="31"/>
      <c r="R454" s="31"/>
      <c r="S454" s="31"/>
      <c r="T454" s="31"/>
      <c r="U454" s="31"/>
      <c r="V454" s="31"/>
      <c r="W454" s="31"/>
      <c r="X454" s="31"/>
      <c r="Y454" s="31"/>
      <c r="Z454" s="31"/>
    </row>
    <row r="455" spans="1:26" ht="12.75" customHeight="1" x14ac:dyDescent="0.3">
      <c r="A455" s="51" t="str">
        <f t="shared" ca="1" si="8"/>
        <v/>
      </c>
      <c r="B455" s="52" t="str">
        <f t="shared" ca="1" si="1"/>
        <v/>
      </c>
      <c r="C455" s="58" t="str">
        <f t="shared" ca="1" si="2"/>
        <v/>
      </c>
      <c r="D455" s="58" t="str">
        <f t="shared" ca="1" si="14"/>
        <v/>
      </c>
      <c r="E455" s="56"/>
      <c r="F455" s="58" t="str">
        <f t="shared" ca="1" si="4"/>
        <v/>
      </c>
      <c r="G455" s="58" t="str">
        <f t="shared" ca="1" si="5"/>
        <v/>
      </c>
      <c r="H455" s="58" t="str">
        <f t="shared" ca="1" si="6"/>
        <v/>
      </c>
      <c r="I455" s="58" t="str">
        <f t="shared" ca="1" si="7"/>
        <v/>
      </c>
      <c r="J455" s="31"/>
      <c r="K455" s="31"/>
      <c r="L455" s="31"/>
      <c r="M455" s="31"/>
      <c r="N455" s="31"/>
      <c r="O455" s="31"/>
      <c r="P455" s="31"/>
      <c r="Q455" s="31"/>
      <c r="R455" s="31"/>
      <c r="S455" s="31"/>
      <c r="T455" s="31"/>
      <c r="U455" s="31"/>
      <c r="V455" s="31"/>
      <c r="W455" s="31"/>
      <c r="X455" s="31"/>
      <c r="Y455" s="31"/>
      <c r="Z455" s="31"/>
    </row>
    <row r="456" spans="1:26" ht="12.75" customHeight="1" x14ac:dyDescent="0.3">
      <c r="A456" s="51" t="str">
        <f t="shared" ca="1" si="8"/>
        <v/>
      </c>
      <c r="B456" s="52" t="str">
        <f t="shared" ca="1" si="1"/>
        <v/>
      </c>
      <c r="C456" s="58" t="str">
        <f t="shared" ca="1" si="2"/>
        <v/>
      </c>
      <c r="D456" s="58" t="str">
        <f t="shared" ca="1" si="14"/>
        <v/>
      </c>
      <c r="E456" s="56"/>
      <c r="F456" s="58" t="str">
        <f t="shared" ca="1" si="4"/>
        <v/>
      </c>
      <c r="G456" s="58" t="str">
        <f t="shared" ca="1" si="5"/>
        <v/>
      </c>
      <c r="H456" s="58" t="str">
        <f t="shared" ca="1" si="6"/>
        <v/>
      </c>
      <c r="I456" s="58" t="str">
        <f t="shared" ca="1" si="7"/>
        <v/>
      </c>
      <c r="J456" s="31"/>
      <c r="K456" s="31"/>
      <c r="L456" s="31"/>
      <c r="M456" s="31"/>
      <c r="N456" s="31"/>
      <c r="O456" s="31"/>
      <c r="P456" s="31"/>
      <c r="Q456" s="31"/>
      <c r="R456" s="31"/>
      <c r="S456" s="31"/>
      <c r="T456" s="31"/>
      <c r="U456" s="31"/>
      <c r="V456" s="31"/>
      <c r="W456" s="31"/>
      <c r="X456" s="31"/>
      <c r="Y456" s="31"/>
      <c r="Z456" s="31"/>
    </row>
    <row r="457" spans="1:26" ht="12.75" customHeight="1" x14ac:dyDescent="0.3">
      <c r="A457" s="51" t="str">
        <f t="shared" ca="1" si="8"/>
        <v/>
      </c>
      <c r="B457" s="52" t="str">
        <f t="shared" ca="1" si="1"/>
        <v/>
      </c>
      <c r="C457" s="58" t="str">
        <f t="shared" ca="1" si="2"/>
        <v/>
      </c>
      <c r="D457" s="58" t="str">
        <f t="shared" ca="1" si="14"/>
        <v/>
      </c>
      <c r="E457" s="56"/>
      <c r="F457" s="58" t="str">
        <f t="shared" ca="1" si="4"/>
        <v/>
      </c>
      <c r="G457" s="58" t="str">
        <f t="shared" ca="1" si="5"/>
        <v/>
      </c>
      <c r="H457" s="58" t="str">
        <f t="shared" ca="1" si="6"/>
        <v/>
      </c>
      <c r="I457" s="58" t="str">
        <f t="shared" ca="1" si="7"/>
        <v/>
      </c>
      <c r="J457" s="31"/>
      <c r="K457" s="31"/>
      <c r="L457" s="31"/>
      <c r="M457" s="31"/>
      <c r="N457" s="31"/>
      <c r="O457" s="31"/>
      <c r="P457" s="31"/>
      <c r="Q457" s="31"/>
      <c r="R457" s="31"/>
      <c r="S457" s="31"/>
      <c r="T457" s="31"/>
      <c r="U457" s="31"/>
      <c r="V457" s="31"/>
      <c r="W457" s="31"/>
      <c r="X457" s="31"/>
      <c r="Y457" s="31"/>
      <c r="Z457" s="31"/>
    </row>
    <row r="458" spans="1:26" ht="12.75" customHeight="1" x14ac:dyDescent="0.3">
      <c r="A458" s="51" t="str">
        <f t="shared" ca="1" si="8"/>
        <v/>
      </c>
      <c r="B458" s="52" t="str">
        <f t="shared" ca="1" si="1"/>
        <v/>
      </c>
      <c r="C458" s="58" t="str">
        <f t="shared" ca="1" si="2"/>
        <v/>
      </c>
      <c r="D458" s="58" t="str">
        <f t="shared" ca="1" si="14"/>
        <v/>
      </c>
      <c r="E458" s="56"/>
      <c r="F458" s="58" t="str">
        <f t="shared" ca="1" si="4"/>
        <v/>
      </c>
      <c r="G458" s="58" t="str">
        <f t="shared" ca="1" si="5"/>
        <v/>
      </c>
      <c r="H458" s="58" t="str">
        <f t="shared" ca="1" si="6"/>
        <v/>
      </c>
      <c r="I458" s="58" t="str">
        <f t="shared" ca="1" si="7"/>
        <v/>
      </c>
      <c r="J458" s="31"/>
      <c r="K458" s="31"/>
      <c r="L458" s="31"/>
      <c r="M458" s="31"/>
      <c r="N458" s="31"/>
      <c r="O458" s="31"/>
      <c r="P458" s="31"/>
      <c r="Q458" s="31"/>
      <c r="R458" s="31"/>
      <c r="S458" s="31"/>
      <c r="T458" s="31"/>
      <c r="U458" s="31"/>
      <c r="V458" s="31"/>
      <c r="W458" s="31"/>
      <c r="X458" s="31"/>
      <c r="Y458" s="31"/>
      <c r="Z458" s="31"/>
    </row>
    <row r="459" spans="1:26" ht="12.75" customHeight="1" x14ac:dyDescent="0.3">
      <c r="A459" s="51" t="str">
        <f t="shared" ca="1" si="8"/>
        <v/>
      </c>
      <c r="B459" s="52" t="str">
        <f t="shared" ca="1" si="1"/>
        <v/>
      </c>
      <c r="C459" s="58" t="str">
        <f t="shared" ca="1" si="2"/>
        <v/>
      </c>
      <c r="D459" s="58" t="str">
        <f t="shared" ca="1" si="14"/>
        <v/>
      </c>
      <c r="E459" s="56"/>
      <c r="F459" s="58" t="str">
        <f t="shared" ca="1" si="4"/>
        <v/>
      </c>
      <c r="G459" s="58" t="str">
        <f t="shared" ca="1" si="5"/>
        <v/>
      </c>
      <c r="H459" s="58" t="str">
        <f t="shared" ca="1" si="6"/>
        <v/>
      </c>
      <c r="I459" s="58" t="str">
        <f t="shared" ca="1" si="7"/>
        <v/>
      </c>
      <c r="J459" s="31"/>
      <c r="K459" s="31"/>
      <c r="L459" s="31"/>
      <c r="M459" s="31"/>
      <c r="N459" s="31"/>
      <c r="O459" s="31"/>
      <c r="P459" s="31"/>
      <c r="Q459" s="31"/>
      <c r="R459" s="31"/>
      <c r="S459" s="31"/>
      <c r="T459" s="31"/>
      <c r="U459" s="31"/>
      <c r="V459" s="31"/>
      <c r="W459" s="31"/>
      <c r="X459" s="31"/>
      <c r="Y459" s="31"/>
      <c r="Z459" s="31"/>
    </row>
    <row r="460" spans="1:26" ht="12.75" customHeight="1" x14ac:dyDescent="0.3">
      <c r="A460" s="51" t="str">
        <f t="shared" ca="1" si="8"/>
        <v/>
      </c>
      <c r="B460" s="52" t="str">
        <f t="shared" ca="1" si="1"/>
        <v/>
      </c>
      <c r="C460" s="58" t="str">
        <f t="shared" ca="1" si="2"/>
        <v/>
      </c>
      <c r="D460" s="58" t="str">
        <f t="shared" ca="1" si="14"/>
        <v/>
      </c>
      <c r="E460" s="56"/>
      <c r="F460" s="58" t="str">
        <f t="shared" ca="1" si="4"/>
        <v/>
      </c>
      <c r="G460" s="58" t="str">
        <f t="shared" ca="1" si="5"/>
        <v/>
      </c>
      <c r="H460" s="58" t="str">
        <f t="shared" ca="1" si="6"/>
        <v/>
      </c>
      <c r="I460" s="58" t="str">
        <f t="shared" ca="1" si="7"/>
        <v/>
      </c>
      <c r="J460" s="31"/>
      <c r="K460" s="31"/>
      <c r="L460" s="31"/>
      <c r="M460" s="31"/>
      <c r="N460" s="31"/>
      <c r="O460" s="31"/>
      <c r="P460" s="31"/>
      <c r="Q460" s="31"/>
      <c r="R460" s="31"/>
      <c r="S460" s="31"/>
      <c r="T460" s="31"/>
      <c r="U460" s="31"/>
      <c r="V460" s="31"/>
      <c r="W460" s="31"/>
      <c r="X460" s="31"/>
      <c r="Y460" s="31"/>
      <c r="Z460" s="31"/>
    </row>
    <row r="461" spans="1:26" ht="12.75" customHeight="1" x14ac:dyDescent="0.3">
      <c r="A461" s="51" t="str">
        <f t="shared" ca="1" si="8"/>
        <v/>
      </c>
      <c r="B461" s="52" t="str">
        <f t="shared" ca="1" si="1"/>
        <v/>
      </c>
      <c r="C461" s="58" t="str">
        <f t="shared" ca="1" si="2"/>
        <v/>
      </c>
      <c r="D461" s="58" t="str">
        <f t="shared" ca="1" si="14"/>
        <v/>
      </c>
      <c r="E461" s="56"/>
      <c r="F461" s="58" t="str">
        <f t="shared" ca="1" si="4"/>
        <v/>
      </c>
      <c r="G461" s="58" t="str">
        <f t="shared" ca="1" si="5"/>
        <v/>
      </c>
      <c r="H461" s="58" t="str">
        <f t="shared" ca="1" si="6"/>
        <v/>
      </c>
      <c r="I461" s="58" t="str">
        <f t="shared" ca="1" si="7"/>
        <v/>
      </c>
      <c r="J461" s="31"/>
      <c r="K461" s="31"/>
      <c r="L461" s="31"/>
      <c r="M461" s="31"/>
      <c r="N461" s="31"/>
      <c r="O461" s="31"/>
      <c r="P461" s="31"/>
      <c r="Q461" s="31"/>
      <c r="R461" s="31"/>
      <c r="S461" s="31"/>
      <c r="T461" s="31"/>
      <c r="U461" s="31"/>
      <c r="V461" s="31"/>
      <c r="W461" s="31"/>
      <c r="X461" s="31"/>
      <c r="Y461" s="31"/>
      <c r="Z461" s="31"/>
    </row>
    <row r="462" spans="1:26" ht="12.75" customHeight="1" x14ac:dyDescent="0.3">
      <c r="A462" s="51" t="str">
        <f t="shared" ca="1" si="8"/>
        <v/>
      </c>
      <c r="B462" s="52" t="str">
        <f t="shared" ca="1" si="1"/>
        <v/>
      </c>
      <c r="C462" s="58" t="str">
        <f t="shared" ca="1" si="2"/>
        <v/>
      </c>
      <c r="D462" s="58" t="str">
        <f t="shared" ca="1" si="14"/>
        <v/>
      </c>
      <c r="E462" s="56"/>
      <c r="F462" s="58" t="str">
        <f t="shared" ca="1" si="4"/>
        <v/>
      </c>
      <c r="G462" s="58" t="str">
        <f t="shared" ca="1" si="5"/>
        <v/>
      </c>
      <c r="H462" s="58" t="str">
        <f t="shared" ca="1" si="6"/>
        <v/>
      </c>
      <c r="I462" s="58" t="str">
        <f t="shared" ca="1" si="7"/>
        <v/>
      </c>
      <c r="J462" s="31"/>
      <c r="K462" s="31"/>
      <c r="L462" s="31"/>
      <c r="M462" s="31"/>
      <c r="N462" s="31"/>
      <c r="O462" s="31"/>
      <c r="P462" s="31"/>
      <c r="Q462" s="31"/>
      <c r="R462" s="31"/>
      <c r="S462" s="31"/>
      <c r="T462" s="31"/>
      <c r="U462" s="31"/>
      <c r="V462" s="31"/>
      <c r="W462" s="31"/>
      <c r="X462" s="31"/>
      <c r="Y462" s="31"/>
      <c r="Z462" s="31"/>
    </row>
    <row r="463" spans="1:26" ht="12.75" customHeight="1" x14ac:dyDescent="0.3">
      <c r="A463" s="51" t="str">
        <f t="shared" ca="1" si="8"/>
        <v/>
      </c>
      <c r="B463" s="52" t="str">
        <f t="shared" ca="1" si="1"/>
        <v/>
      </c>
      <c r="C463" s="58" t="str">
        <f t="shared" ca="1" si="2"/>
        <v/>
      </c>
      <c r="D463" s="58" t="str">
        <f t="shared" ca="1" si="14"/>
        <v/>
      </c>
      <c r="E463" s="56"/>
      <c r="F463" s="58" t="str">
        <f t="shared" ca="1" si="4"/>
        <v/>
      </c>
      <c r="G463" s="58" t="str">
        <f t="shared" ca="1" si="5"/>
        <v/>
      </c>
      <c r="H463" s="58" t="str">
        <f t="shared" ca="1" si="6"/>
        <v/>
      </c>
      <c r="I463" s="58" t="str">
        <f t="shared" ca="1" si="7"/>
        <v/>
      </c>
      <c r="J463" s="31"/>
      <c r="K463" s="31"/>
      <c r="L463" s="31"/>
      <c r="M463" s="31"/>
      <c r="N463" s="31"/>
      <c r="O463" s="31"/>
      <c r="P463" s="31"/>
      <c r="Q463" s="31"/>
      <c r="R463" s="31"/>
      <c r="S463" s="31"/>
      <c r="T463" s="31"/>
      <c r="U463" s="31"/>
      <c r="V463" s="31"/>
      <c r="W463" s="31"/>
      <c r="X463" s="31"/>
      <c r="Y463" s="31"/>
      <c r="Z463" s="31"/>
    </row>
    <row r="464" spans="1:26" ht="12.75" customHeight="1" x14ac:dyDescent="0.3">
      <c r="A464" s="51" t="str">
        <f t="shared" ca="1" si="8"/>
        <v/>
      </c>
      <c r="B464" s="52" t="str">
        <f t="shared" ca="1" si="1"/>
        <v/>
      </c>
      <c r="C464" s="58" t="str">
        <f t="shared" ca="1" si="2"/>
        <v/>
      </c>
      <c r="D464" s="58" t="str">
        <f t="shared" ca="1" si="14"/>
        <v/>
      </c>
      <c r="E464" s="56"/>
      <c r="F464" s="58" t="str">
        <f t="shared" ca="1" si="4"/>
        <v/>
      </c>
      <c r="G464" s="58" t="str">
        <f t="shared" ca="1" si="5"/>
        <v/>
      </c>
      <c r="H464" s="58" t="str">
        <f t="shared" ca="1" si="6"/>
        <v/>
      </c>
      <c r="I464" s="58" t="str">
        <f t="shared" ca="1" si="7"/>
        <v/>
      </c>
      <c r="J464" s="31"/>
      <c r="K464" s="31"/>
      <c r="L464" s="31"/>
      <c r="M464" s="31"/>
      <c r="N464" s="31"/>
      <c r="O464" s="31"/>
      <c r="P464" s="31"/>
      <c r="Q464" s="31"/>
      <c r="R464" s="31"/>
      <c r="S464" s="31"/>
      <c r="T464" s="31"/>
      <c r="U464" s="31"/>
      <c r="V464" s="31"/>
      <c r="W464" s="31"/>
      <c r="X464" s="31"/>
      <c r="Y464" s="31"/>
      <c r="Z464" s="31"/>
    </row>
    <row r="465" spans="1:26" ht="12.75" customHeight="1" x14ac:dyDescent="0.3">
      <c r="A465" s="51" t="str">
        <f t="shared" ca="1" si="8"/>
        <v/>
      </c>
      <c r="B465" s="52" t="str">
        <f t="shared" ca="1" si="1"/>
        <v/>
      </c>
      <c r="C465" s="58" t="str">
        <f t="shared" ca="1" si="2"/>
        <v/>
      </c>
      <c r="D465" s="58" t="str">
        <f t="shared" ca="1" si="14"/>
        <v/>
      </c>
      <c r="E465" s="56"/>
      <c r="F465" s="58" t="str">
        <f t="shared" ca="1" si="4"/>
        <v/>
      </c>
      <c r="G465" s="58" t="str">
        <f t="shared" ca="1" si="5"/>
        <v/>
      </c>
      <c r="H465" s="58" t="str">
        <f t="shared" ca="1" si="6"/>
        <v/>
      </c>
      <c r="I465" s="58" t="str">
        <f t="shared" ca="1" si="7"/>
        <v/>
      </c>
      <c r="J465" s="31"/>
      <c r="K465" s="31"/>
      <c r="L465" s="31"/>
      <c r="M465" s="31"/>
      <c r="N465" s="31"/>
      <c r="O465" s="31"/>
      <c r="P465" s="31"/>
      <c r="Q465" s="31"/>
      <c r="R465" s="31"/>
      <c r="S465" s="31"/>
      <c r="T465" s="31"/>
      <c r="U465" s="31"/>
      <c r="V465" s="31"/>
      <c r="W465" s="31"/>
      <c r="X465" s="31"/>
      <c r="Y465" s="31"/>
      <c r="Z465" s="31"/>
    </row>
    <row r="466" spans="1:26" ht="12.75" customHeight="1" x14ac:dyDescent="0.3">
      <c r="A466" s="51" t="str">
        <f t="shared" ca="1" si="8"/>
        <v/>
      </c>
      <c r="B466" s="52" t="str">
        <f t="shared" ca="1" si="1"/>
        <v/>
      </c>
      <c r="C466" s="58" t="str">
        <f t="shared" ca="1" si="2"/>
        <v/>
      </c>
      <c r="D466" s="58" t="str">
        <f t="shared" ca="1" si="14"/>
        <v/>
      </c>
      <c r="E466" s="56"/>
      <c r="F466" s="58" t="str">
        <f t="shared" ca="1" si="4"/>
        <v/>
      </c>
      <c r="G466" s="58" t="str">
        <f t="shared" ca="1" si="5"/>
        <v/>
      </c>
      <c r="H466" s="58" t="str">
        <f t="shared" ca="1" si="6"/>
        <v/>
      </c>
      <c r="I466" s="58" t="str">
        <f t="shared" ca="1" si="7"/>
        <v/>
      </c>
      <c r="J466" s="31"/>
      <c r="K466" s="31"/>
      <c r="L466" s="31"/>
      <c r="M466" s="31"/>
      <c r="N466" s="31"/>
      <c r="O466" s="31"/>
      <c r="P466" s="31"/>
      <c r="Q466" s="31"/>
      <c r="R466" s="31"/>
      <c r="S466" s="31"/>
      <c r="T466" s="31"/>
      <c r="U466" s="31"/>
      <c r="V466" s="31"/>
      <c r="W466" s="31"/>
      <c r="X466" s="31"/>
      <c r="Y466" s="31"/>
      <c r="Z466" s="31"/>
    </row>
    <row r="467" spans="1:26" ht="12.75" customHeight="1" x14ac:dyDescent="0.3">
      <c r="A467" s="51" t="str">
        <f t="shared" ca="1" si="8"/>
        <v/>
      </c>
      <c r="B467" s="52" t="str">
        <f t="shared" ca="1" si="1"/>
        <v/>
      </c>
      <c r="C467" s="58" t="str">
        <f t="shared" ca="1" si="2"/>
        <v/>
      </c>
      <c r="D467" s="58" t="str">
        <f t="shared" ca="1" si="14"/>
        <v/>
      </c>
      <c r="E467" s="56"/>
      <c r="F467" s="58" t="str">
        <f t="shared" ca="1" si="4"/>
        <v/>
      </c>
      <c r="G467" s="58" t="str">
        <f t="shared" ca="1" si="5"/>
        <v/>
      </c>
      <c r="H467" s="58" t="str">
        <f t="shared" ca="1" si="6"/>
        <v/>
      </c>
      <c r="I467" s="58" t="str">
        <f t="shared" ca="1" si="7"/>
        <v/>
      </c>
      <c r="J467" s="31"/>
      <c r="K467" s="31"/>
      <c r="L467" s="31"/>
      <c r="M467" s="31"/>
      <c r="N467" s="31"/>
      <c r="O467" s="31"/>
      <c r="P467" s="31"/>
      <c r="Q467" s="31"/>
      <c r="R467" s="31"/>
      <c r="S467" s="31"/>
      <c r="T467" s="31"/>
      <c r="U467" s="31"/>
      <c r="V467" s="31"/>
      <c r="W467" s="31"/>
      <c r="X467" s="31"/>
      <c r="Y467" s="31"/>
      <c r="Z467" s="31"/>
    </row>
    <row r="468" spans="1:26" ht="12.75" customHeight="1" x14ac:dyDescent="0.3">
      <c r="A468" s="51" t="str">
        <f t="shared" ca="1" si="8"/>
        <v/>
      </c>
      <c r="B468" s="52" t="str">
        <f t="shared" ca="1" si="1"/>
        <v/>
      </c>
      <c r="C468" s="58" t="str">
        <f t="shared" ca="1" si="2"/>
        <v/>
      </c>
      <c r="D468" s="58" t="str">
        <f t="shared" ca="1" si="14"/>
        <v/>
      </c>
      <c r="E468" s="56"/>
      <c r="F468" s="58" t="str">
        <f t="shared" ca="1" si="4"/>
        <v/>
      </c>
      <c r="G468" s="58" t="str">
        <f t="shared" ca="1" si="5"/>
        <v/>
      </c>
      <c r="H468" s="58" t="str">
        <f t="shared" ca="1" si="6"/>
        <v/>
      </c>
      <c r="I468" s="58" t="str">
        <f t="shared" ca="1" si="7"/>
        <v/>
      </c>
      <c r="J468" s="31"/>
      <c r="K468" s="31"/>
      <c r="L468" s="31"/>
      <c r="M468" s="31"/>
      <c r="N468" s="31"/>
      <c r="O468" s="31"/>
      <c r="P468" s="31"/>
      <c r="Q468" s="31"/>
      <c r="R468" s="31"/>
      <c r="S468" s="31"/>
      <c r="T468" s="31"/>
      <c r="U468" s="31"/>
      <c r="V468" s="31"/>
      <c r="W468" s="31"/>
      <c r="X468" s="31"/>
      <c r="Y468" s="31"/>
      <c r="Z468" s="31"/>
    </row>
    <row r="469" spans="1:26" ht="12.75" customHeight="1" x14ac:dyDescent="0.3">
      <c r="A469" s="51" t="str">
        <f t="shared" ca="1" si="8"/>
        <v/>
      </c>
      <c r="B469" s="52" t="str">
        <f t="shared" ca="1" si="1"/>
        <v/>
      </c>
      <c r="C469" s="58" t="str">
        <f t="shared" ca="1" si="2"/>
        <v/>
      </c>
      <c r="D469" s="58" t="str">
        <f t="shared" ca="1" si="14"/>
        <v/>
      </c>
      <c r="E469" s="56"/>
      <c r="F469" s="58" t="str">
        <f t="shared" ca="1" si="4"/>
        <v/>
      </c>
      <c r="G469" s="58" t="str">
        <f t="shared" ca="1" si="5"/>
        <v/>
      </c>
      <c r="H469" s="58" t="str">
        <f t="shared" ca="1" si="6"/>
        <v/>
      </c>
      <c r="I469" s="58" t="str">
        <f t="shared" ca="1" si="7"/>
        <v/>
      </c>
      <c r="J469" s="31"/>
      <c r="K469" s="31"/>
      <c r="L469" s="31"/>
      <c r="M469" s="31"/>
      <c r="N469" s="31"/>
      <c r="O469" s="31"/>
      <c r="P469" s="31"/>
      <c r="Q469" s="31"/>
      <c r="R469" s="31"/>
      <c r="S469" s="31"/>
      <c r="T469" s="31"/>
      <c r="U469" s="31"/>
      <c r="V469" s="31"/>
      <c r="W469" s="31"/>
      <c r="X469" s="31"/>
      <c r="Y469" s="31"/>
      <c r="Z469" s="31"/>
    </row>
    <row r="470" spans="1:26" ht="12.75" customHeight="1" x14ac:dyDescent="0.3">
      <c r="A470" s="51" t="str">
        <f t="shared" ca="1" si="8"/>
        <v/>
      </c>
      <c r="B470" s="52" t="str">
        <f t="shared" ca="1" si="1"/>
        <v/>
      </c>
      <c r="C470" s="58" t="str">
        <f t="shared" ca="1" si="2"/>
        <v/>
      </c>
      <c r="D470" s="58" t="str">
        <f t="shared" ca="1" si="14"/>
        <v/>
      </c>
      <c r="E470" s="56"/>
      <c r="F470" s="58" t="str">
        <f t="shared" ca="1" si="4"/>
        <v/>
      </c>
      <c r="G470" s="58" t="str">
        <f t="shared" ca="1" si="5"/>
        <v/>
      </c>
      <c r="H470" s="58" t="str">
        <f t="shared" ca="1" si="6"/>
        <v/>
      </c>
      <c r="I470" s="58" t="str">
        <f t="shared" ca="1" si="7"/>
        <v/>
      </c>
      <c r="J470" s="31"/>
      <c r="K470" s="31"/>
      <c r="L470" s="31"/>
      <c r="M470" s="31"/>
      <c r="N470" s="31"/>
      <c r="O470" s="31"/>
      <c r="P470" s="31"/>
      <c r="Q470" s="31"/>
      <c r="R470" s="31"/>
      <c r="S470" s="31"/>
      <c r="T470" s="31"/>
      <c r="U470" s="31"/>
      <c r="V470" s="31"/>
      <c r="W470" s="31"/>
      <c r="X470" s="31"/>
      <c r="Y470" s="31"/>
      <c r="Z470" s="31"/>
    </row>
    <row r="471" spans="1:26" ht="12.75" customHeight="1" x14ac:dyDescent="0.3">
      <c r="A471" s="51" t="str">
        <f t="shared" ca="1" si="8"/>
        <v/>
      </c>
      <c r="B471" s="52" t="str">
        <f t="shared" ca="1" si="1"/>
        <v/>
      </c>
      <c r="C471" s="58" t="str">
        <f t="shared" ca="1" si="2"/>
        <v/>
      </c>
      <c r="D471" s="58" t="str">
        <f t="shared" ca="1" si="14"/>
        <v/>
      </c>
      <c r="E471" s="56"/>
      <c r="F471" s="58" t="str">
        <f t="shared" ca="1" si="4"/>
        <v/>
      </c>
      <c r="G471" s="58" t="str">
        <f t="shared" ca="1" si="5"/>
        <v/>
      </c>
      <c r="H471" s="58" t="str">
        <f t="shared" ca="1" si="6"/>
        <v/>
      </c>
      <c r="I471" s="58" t="str">
        <f t="shared" ca="1" si="7"/>
        <v/>
      </c>
      <c r="J471" s="31"/>
      <c r="K471" s="31"/>
      <c r="L471" s="31"/>
      <c r="M471" s="31"/>
      <c r="N471" s="31"/>
      <c r="O471" s="31"/>
      <c r="P471" s="31"/>
      <c r="Q471" s="31"/>
      <c r="R471" s="31"/>
      <c r="S471" s="31"/>
      <c r="T471" s="31"/>
      <c r="U471" s="31"/>
      <c r="V471" s="31"/>
      <c r="W471" s="31"/>
      <c r="X471" s="31"/>
      <c r="Y471" s="31"/>
      <c r="Z471" s="31"/>
    </row>
    <row r="472" spans="1:26" ht="12.75" customHeight="1" x14ac:dyDescent="0.3">
      <c r="A472" s="51" t="str">
        <f t="shared" ca="1" si="8"/>
        <v/>
      </c>
      <c r="B472" s="52" t="str">
        <f t="shared" ca="1" si="1"/>
        <v/>
      </c>
      <c r="C472" s="58" t="str">
        <f t="shared" ca="1" si="2"/>
        <v/>
      </c>
      <c r="D472" s="58" t="str">
        <f t="shared" ref="D472:D535" ca="1" si="15">IF(B472="","",IF(roundOpt,ROUND((B472-B471)*$I$8*H471,2),(B472-B471)*$I$8*H471))</f>
        <v/>
      </c>
      <c r="E472" s="56"/>
      <c r="F472" s="58" t="str">
        <f t="shared" ca="1" si="4"/>
        <v/>
      </c>
      <c r="G472" s="58" t="str">
        <f t="shared" ca="1" si="5"/>
        <v/>
      </c>
      <c r="H472" s="58" t="str">
        <f t="shared" ca="1" si="6"/>
        <v/>
      </c>
      <c r="I472" s="58" t="str">
        <f t="shared" ca="1" si="7"/>
        <v/>
      </c>
      <c r="J472" s="31"/>
      <c r="K472" s="31"/>
      <c r="L472" s="31"/>
      <c r="M472" s="31"/>
      <c r="N472" s="31"/>
      <c r="O472" s="31"/>
      <c r="P472" s="31"/>
      <c r="Q472" s="31"/>
      <c r="R472" s="31"/>
      <c r="S472" s="31"/>
      <c r="T472" s="31"/>
      <c r="U472" s="31"/>
      <c r="V472" s="31"/>
      <c r="W472" s="31"/>
      <c r="X472" s="31"/>
      <c r="Y472" s="31"/>
      <c r="Z472" s="31"/>
    </row>
    <row r="473" spans="1:26" ht="12.75" customHeight="1" x14ac:dyDescent="0.3">
      <c r="A473" s="51" t="str">
        <f t="shared" ca="1" si="8"/>
        <v/>
      </c>
      <c r="B473" s="52" t="str">
        <f t="shared" ca="1" si="1"/>
        <v/>
      </c>
      <c r="C473" s="58" t="str">
        <f t="shared" ca="1" si="2"/>
        <v/>
      </c>
      <c r="D473" s="58" t="str">
        <f t="shared" ca="1" si="15"/>
        <v/>
      </c>
      <c r="E473" s="56"/>
      <c r="F473" s="58" t="str">
        <f t="shared" ca="1" si="4"/>
        <v/>
      </c>
      <c r="G473" s="58" t="str">
        <f t="shared" ca="1" si="5"/>
        <v/>
      </c>
      <c r="H473" s="58" t="str">
        <f t="shared" ca="1" si="6"/>
        <v/>
      </c>
      <c r="I473" s="58" t="str">
        <f t="shared" ca="1" si="7"/>
        <v/>
      </c>
      <c r="J473" s="31"/>
      <c r="K473" s="31"/>
      <c r="L473" s="31"/>
      <c r="M473" s="31"/>
      <c r="N473" s="31"/>
      <c r="O473" s="31"/>
      <c r="P473" s="31"/>
      <c r="Q473" s="31"/>
      <c r="R473" s="31"/>
      <c r="S473" s="31"/>
      <c r="T473" s="31"/>
      <c r="U473" s="31"/>
      <c r="V473" s="31"/>
      <c r="W473" s="31"/>
      <c r="X473" s="31"/>
      <c r="Y473" s="31"/>
      <c r="Z473" s="31"/>
    </row>
    <row r="474" spans="1:26" ht="12.75" customHeight="1" x14ac:dyDescent="0.3">
      <c r="A474" s="51" t="str">
        <f t="shared" ca="1" si="8"/>
        <v/>
      </c>
      <c r="B474" s="52" t="str">
        <f t="shared" ca="1" si="1"/>
        <v/>
      </c>
      <c r="C474" s="58" t="str">
        <f t="shared" ca="1" si="2"/>
        <v/>
      </c>
      <c r="D474" s="58" t="str">
        <f t="shared" ca="1" si="15"/>
        <v/>
      </c>
      <c r="E474" s="56"/>
      <c r="F474" s="58" t="str">
        <f t="shared" ca="1" si="4"/>
        <v/>
      </c>
      <c r="G474" s="58" t="str">
        <f t="shared" ca="1" si="5"/>
        <v/>
      </c>
      <c r="H474" s="58" t="str">
        <f t="shared" ca="1" si="6"/>
        <v/>
      </c>
      <c r="I474" s="58" t="str">
        <f t="shared" ca="1" si="7"/>
        <v/>
      </c>
      <c r="J474" s="31"/>
      <c r="K474" s="31"/>
      <c r="L474" s="31"/>
      <c r="M474" s="31"/>
      <c r="N474" s="31"/>
      <c r="O474" s="31"/>
      <c r="P474" s="31"/>
      <c r="Q474" s="31"/>
      <c r="R474" s="31"/>
      <c r="S474" s="31"/>
      <c r="T474" s="31"/>
      <c r="U474" s="31"/>
      <c r="V474" s="31"/>
      <c r="W474" s="31"/>
      <c r="X474" s="31"/>
      <c r="Y474" s="31"/>
      <c r="Z474" s="31"/>
    </row>
    <row r="475" spans="1:26" ht="12.75" customHeight="1" x14ac:dyDescent="0.3">
      <c r="A475" s="51" t="str">
        <f t="shared" ca="1" si="8"/>
        <v/>
      </c>
      <c r="B475" s="52" t="str">
        <f t="shared" ca="1" si="1"/>
        <v/>
      </c>
      <c r="C475" s="58" t="str">
        <f t="shared" ca="1" si="2"/>
        <v/>
      </c>
      <c r="D475" s="58" t="str">
        <f t="shared" ca="1" si="15"/>
        <v/>
      </c>
      <c r="E475" s="56"/>
      <c r="F475" s="58" t="str">
        <f t="shared" ca="1" si="4"/>
        <v/>
      </c>
      <c r="G475" s="58" t="str">
        <f t="shared" ca="1" si="5"/>
        <v/>
      </c>
      <c r="H475" s="58" t="str">
        <f t="shared" ca="1" si="6"/>
        <v/>
      </c>
      <c r="I475" s="58" t="str">
        <f t="shared" ca="1" si="7"/>
        <v/>
      </c>
      <c r="J475" s="31"/>
      <c r="K475" s="31"/>
      <c r="L475" s="31"/>
      <c r="M475" s="31"/>
      <c r="N475" s="31"/>
      <c r="O475" s="31"/>
      <c r="P475" s="31"/>
      <c r="Q475" s="31"/>
      <c r="R475" s="31"/>
      <c r="S475" s="31"/>
      <c r="T475" s="31"/>
      <c r="U475" s="31"/>
      <c r="V475" s="31"/>
      <c r="W475" s="31"/>
      <c r="X475" s="31"/>
      <c r="Y475" s="31"/>
      <c r="Z475" s="31"/>
    </row>
    <row r="476" spans="1:26" ht="12.75" customHeight="1" x14ac:dyDescent="0.3">
      <c r="A476" s="51" t="str">
        <f t="shared" ca="1" si="8"/>
        <v/>
      </c>
      <c r="B476" s="52" t="str">
        <f t="shared" ca="1" si="1"/>
        <v/>
      </c>
      <c r="C476" s="58" t="str">
        <f t="shared" ca="1" si="2"/>
        <v/>
      </c>
      <c r="D476" s="58" t="str">
        <f t="shared" ca="1" si="15"/>
        <v/>
      </c>
      <c r="E476" s="56"/>
      <c r="F476" s="58" t="str">
        <f t="shared" ca="1" si="4"/>
        <v/>
      </c>
      <c r="G476" s="58" t="str">
        <f t="shared" ca="1" si="5"/>
        <v/>
      </c>
      <c r="H476" s="58" t="str">
        <f t="shared" ca="1" si="6"/>
        <v/>
      </c>
      <c r="I476" s="58" t="str">
        <f t="shared" ca="1" si="7"/>
        <v/>
      </c>
      <c r="J476" s="31"/>
      <c r="K476" s="31"/>
      <c r="L476" s="31"/>
      <c r="M476" s="31"/>
      <c r="N476" s="31"/>
      <c r="O476" s="31"/>
      <c r="P476" s="31"/>
      <c r="Q476" s="31"/>
      <c r="R476" s="31"/>
      <c r="S476" s="31"/>
      <c r="T476" s="31"/>
      <c r="U476" s="31"/>
      <c r="V476" s="31"/>
      <c r="W476" s="31"/>
      <c r="X476" s="31"/>
      <c r="Y476" s="31"/>
      <c r="Z476" s="31"/>
    </row>
    <row r="477" spans="1:26" ht="12.75" customHeight="1" x14ac:dyDescent="0.3">
      <c r="A477" s="51" t="str">
        <f t="shared" ca="1" si="8"/>
        <v/>
      </c>
      <c r="B477" s="52" t="str">
        <f t="shared" ca="1" si="1"/>
        <v/>
      </c>
      <c r="C477" s="58" t="str">
        <f t="shared" ca="1" si="2"/>
        <v/>
      </c>
      <c r="D477" s="58" t="str">
        <f t="shared" ca="1" si="15"/>
        <v/>
      </c>
      <c r="E477" s="56"/>
      <c r="F477" s="58" t="str">
        <f t="shared" ca="1" si="4"/>
        <v/>
      </c>
      <c r="G477" s="58" t="str">
        <f t="shared" ca="1" si="5"/>
        <v/>
      </c>
      <c r="H477" s="58" t="str">
        <f t="shared" ca="1" si="6"/>
        <v/>
      </c>
      <c r="I477" s="58" t="str">
        <f t="shared" ca="1" si="7"/>
        <v/>
      </c>
      <c r="J477" s="31"/>
      <c r="K477" s="31"/>
      <c r="L477" s="31"/>
      <c r="M477" s="31"/>
      <c r="N477" s="31"/>
      <c r="O477" s="31"/>
      <c r="P477" s="31"/>
      <c r="Q477" s="31"/>
      <c r="R477" s="31"/>
      <c r="S477" s="31"/>
      <c r="T477" s="31"/>
      <c r="U477" s="31"/>
      <c r="V477" s="31"/>
      <c r="W477" s="31"/>
      <c r="X477" s="31"/>
      <c r="Y477" s="31"/>
      <c r="Z477" s="31"/>
    </row>
    <row r="478" spans="1:26" ht="12.75" customHeight="1" x14ac:dyDescent="0.3">
      <c r="A478" s="51" t="str">
        <f t="shared" ca="1" si="8"/>
        <v/>
      </c>
      <c r="B478" s="52" t="str">
        <f t="shared" ca="1" si="1"/>
        <v/>
      </c>
      <c r="C478" s="58" t="str">
        <f t="shared" ca="1" si="2"/>
        <v/>
      </c>
      <c r="D478" s="58" t="str">
        <f t="shared" ca="1" si="15"/>
        <v/>
      </c>
      <c r="E478" s="56"/>
      <c r="F478" s="58" t="str">
        <f t="shared" ca="1" si="4"/>
        <v/>
      </c>
      <c r="G478" s="58" t="str">
        <f t="shared" ca="1" si="5"/>
        <v/>
      </c>
      <c r="H478" s="58" t="str">
        <f t="shared" ca="1" si="6"/>
        <v/>
      </c>
      <c r="I478" s="58" t="str">
        <f t="shared" ca="1" si="7"/>
        <v/>
      </c>
      <c r="J478" s="31"/>
      <c r="K478" s="31"/>
      <c r="L478" s="31"/>
      <c r="M478" s="31"/>
      <c r="N478" s="31"/>
      <c r="O478" s="31"/>
      <c r="P478" s="31"/>
      <c r="Q478" s="31"/>
      <c r="R478" s="31"/>
      <c r="S478" s="31"/>
      <c r="T478" s="31"/>
      <c r="U478" s="31"/>
      <c r="V478" s="31"/>
      <c r="W478" s="31"/>
      <c r="X478" s="31"/>
      <c r="Y478" s="31"/>
      <c r="Z478" s="31"/>
    </row>
    <row r="479" spans="1:26" ht="12.75" customHeight="1" x14ac:dyDescent="0.3">
      <c r="A479" s="51" t="str">
        <f t="shared" ca="1" si="8"/>
        <v/>
      </c>
      <c r="B479" s="52" t="str">
        <f t="shared" ca="1" si="1"/>
        <v/>
      </c>
      <c r="C479" s="58" t="str">
        <f t="shared" ca="1" si="2"/>
        <v/>
      </c>
      <c r="D479" s="58" t="str">
        <f t="shared" ca="1" si="15"/>
        <v/>
      </c>
      <c r="E479" s="56"/>
      <c r="F479" s="58" t="str">
        <f t="shared" ca="1" si="4"/>
        <v/>
      </c>
      <c r="G479" s="58" t="str">
        <f t="shared" ca="1" si="5"/>
        <v/>
      </c>
      <c r="H479" s="58" t="str">
        <f t="shared" ca="1" si="6"/>
        <v/>
      </c>
      <c r="I479" s="58" t="str">
        <f t="shared" ca="1" si="7"/>
        <v/>
      </c>
      <c r="J479" s="31"/>
      <c r="K479" s="31"/>
      <c r="L479" s="31"/>
      <c r="M479" s="31"/>
      <c r="N479" s="31"/>
      <c r="O479" s="31"/>
      <c r="P479" s="31"/>
      <c r="Q479" s="31"/>
      <c r="R479" s="31"/>
      <c r="S479" s="31"/>
      <c r="T479" s="31"/>
      <c r="U479" s="31"/>
      <c r="V479" s="31"/>
      <c r="W479" s="31"/>
      <c r="X479" s="31"/>
      <c r="Y479" s="31"/>
      <c r="Z479" s="31"/>
    </row>
    <row r="480" spans="1:26" ht="12.75" customHeight="1" x14ac:dyDescent="0.3">
      <c r="A480" s="51" t="str">
        <f t="shared" ca="1" si="8"/>
        <v/>
      </c>
      <c r="B480" s="52" t="str">
        <f t="shared" ca="1" si="1"/>
        <v/>
      </c>
      <c r="C480" s="58" t="str">
        <f t="shared" ca="1" si="2"/>
        <v/>
      </c>
      <c r="D480" s="58" t="str">
        <f t="shared" ca="1" si="15"/>
        <v/>
      </c>
      <c r="E480" s="56"/>
      <c r="F480" s="58" t="str">
        <f t="shared" ca="1" si="4"/>
        <v/>
      </c>
      <c r="G480" s="58" t="str">
        <f t="shared" ca="1" si="5"/>
        <v/>
      </c>
      <c r="H480" s="58" t="str">
        <f t="shared" ca="1" si="6"/>
        <v/>
      </c>
      <c r="I480" s="58" t="str">
        <f t="shared" ca="1" si="7"/>
        <v/>
      </c>
      <c r="J480" s="31"/>
      <c r="K480" s="31"/>
      <c r="L480" s="31"/>
      <c r="M480" s="31"/>
      <c r="N480" s="31"/>
      <c r="O480" s="31"/>
      <c r="P480" s="31"/>
      <c r="Q480" s="31"/>
      <c r="R480" s="31"/>
      <c r="S480" s="31"/>
      <c r="T480" s="31"/>
      <c r="U480" s="31"/>
      <c r="V480" s="31"/>
      <c r="W480" s="31"/>
      <c r="X480" s="31"/>
      <c r="Y480" s="31"/>
      <c r="Z480" s="31"/>
    </row>
    <row r="481" spans="1:26" ht="12.75" customHeight="1" x14ac:dyDescent="0.3">
      <c r="A481" s="51" t="str">
        <f t="shared" ca="1" si="8"/>
        <v/>
      </c>
      <c r="B481" s="52" t="str">
        <f t="shared" ca="1" si="1"/>
        <v/>
      </c>
      <c r="C481" s="58" t="str">
        <f t="shared" ca="1" si="2"/>
        <v/>
      </c>
      <c r="D481" s="58" t="str">
        <f t="shared" ca="1" si="15"/>
        <v/>
      </c>
      <c r="E481" s="56"/>
      <c r="F481" s="58" t="str">
        <f t="shared" ca="1" si="4"/>
        <v/>
      </c>
      <c r="G481" s="58" t="str">
        <f t="shared" ca="1" si="5"/>
        <v/>
      </c>
      <c r="H481" s="58" t="str">
        <f t="shared" ca="1" si="6"/>
        <v/>
      </c>
      <c r="I481" s="58" t="str">
        <f t="shared" ca="1" si="7"/>
        <v/>
      </c>
      <c r="J481" s="31"/>
      <c r="K481" s="31"/>
      <c r="L481" s="31"/>
      <c r="M481" s="31"/>
      <c r="N481" s="31"/>
      <c r="O481" s="31"/>
      <c r="P481" s="31"/>
      <c r="Q481" s="31"/>
      <c r="R481" s="31"/>
      <c r="S481" s="31"/>
      <c r="T481" s="31"/>
      <c r="U481" s="31"/>
      <c r="V481" s="31"/>
      <c r="W481" s="31"/>
      <c r="X481" s="31"/>
      <c r="Y481" s="31"/>
      <c r="Z481" s="31"/>
    </row>
    <row r="482" spans="1:26" ht="12.75" customHeight="1" x14ac:dyDescent="0.3">
      <c r="A482" s="51" t="str">
        <f t="shared" ca="1" si="8"/>
        <v/>
      </c>
      <c r="B482" s="52" t="str">
        <f t="shared" ca="1" si="1"/>
        <v/>
      </c>
      <c r="C482" s="58" t="str">
        <f t="shared" ca="1" si="2"/>
        <v/>
      </c>
      <c r="D482" s="58" t="str">
        <f t="shared" ca="1" si="15"/>
        <v/>
      </c>
      <c r="E482" s="56"/>
      <c r="F482" s="58" t="str">
        <f t="shared" ca="1" si="4"/>
        <v/>
      </c>
      <c r="G482" s="58" t="str">
        <f t="shared" ca="1" si="5"/>
        <v/>
      </c>
      <c r="H482" s="58" t="str">
        <f t="shared" ca="1" si="6"/>
        <v/>
      </c>
      <c r="I482" s="58" t="str">
        <f t="shared" ca="1" si="7"/>
        <v/>
      </c>
      <c r="J482" s="31"/>
      <c r="K482" s="31"/>
      <c r="L482" s="31"/>
      <c r="M482" s="31"/>
      <c r="N482" s="31"/>
      <c r="O482" s="31"/>
      <c r="P482" s="31"/>
      <c r="Q482" s="31"/>
      <c r="R482" s="31"/>
      <c r="S482" s="31"/>
      <c r="T482" s="31"/>
      <c r="U482" s="31"/>
      <c r="V482" s="31"/>
      <c r="W482" s="31"/>
      <c r="X482" s="31"/>
      <c r="Y482" s="31"/>
      <c r="Z482" s="31"/>
    </row>
    <row r="483" spans="1:26" ht="12.75" customHeight="1" x14ac:dyDescent="0.3">
      <c r="A483" s="51" t="str">
        <f t="shared" ca="1" si="8"/>
        <v/>
      </c>
      <c r="B483" s="52" t="str">
        <f t="shared" ca="1" si="1"/>
        <v/>
      </c>
      <c r="C483" s="58" t="str">
        <f t="shared" ca="1" si="2"/>
        <v/>
      </c>
      <c r="D483" s="58" t="str">
        <f t="shared" ca="1" si="15"/>
        <v/>
      </c>
      <c r="E483" s="56"/>
      <c r="F483" s="58" t="str">
        <f t="shared" ca="1" si="4"/>
        <v/>
      </c>
      <c r="G483" s="58" t="str">
        <f t="shared" ca="1" si="5"/>
        <v/>
      </c>
      <c r="H483" s="58" t="str">
        <f t="shared" ca="1" si="6"/>
        <v/>
      </c>
      <c r="I483" s="58" t="str">
        <f t="shared" ca="1" si="7"/>
        <v/>
      </c>
      <c r="J483" s="31"/>
      <c r="K483" s="31"/>
      <c r="L483" s="31"/>
      <c r="M483" s="31"/>
      <c r="N483" s="31"/>
      <c r="O483" s="31"/>
      <c r="P483" s="31"/>
      <c r="Q483" s="31"/>
      <c r="R483" s="31"/>
      <c r="S483" s="31"/>
      <c r="T483" s="31"/>
      <c r="U483" s="31"/>
      <c r="V483" s="31"/>
      <c r="W483" s="31"/>
      <c r="X483" s="31"/>
      <c r="Y483" s="31"/>
      <c r="Z483" s="31"/>
    </row>
    <row r="484" spans="1:26" ht="12.75" customHeight="1" x14ac:dyDescent="0.3">
      <c r="A484" s="51" t="str">
        <f t="shared" ca="1" si="8"/>
        <v/>
      </c>
      <c r="B484" s="52" t="str">
        <f t="shared" ca="1" si="1"/>
        <v/>
      </c>
      <c r="C484" s="58" t="str">
        <f t="shared" ca="1" si="2"/>
        <v/>
      </c>
      <c r="D484" s="58" t="str">
        <f t="shared" ca="1" si="15"/>
        <v/>
      </c>
      <c r="E484" s="56"/>
      <c r="F484" s="58" t="str">
        <f t="shared" ca="1" si="4"/>
        <v/>
      </c>
      <c r="G484" s="58" t="str">
        <f t="shared" ca="1" si="5"/>
        <v/>
      </c>
      <c r="H484" s="58" t="str">
        <f t="shared" ca="1" si="6"/>
        <v/>
      </c>
      <c r="I484" s="58" t="str">
        <f t="shared" ca="1" si="7"/>
        <v/>
      </c>
      <c r="J484" s="31"/>
      <c r="K484" s="31"/>
      <c r="L484" s="31"/>
      <c r="M484" s="31"/>
      <c r="N484" s="31"/>
      <c r="O484" s="31"/>
      <c r="P484" s="31"/>
      <c r="Q484" s="31"/>
      <c r="R484" s="31"/>
      <c r="S484" s="31"/>
      <c r="T484" s="31"/>
      <c r="U484" s="31"/>
      <c r="V484" s="31"/>
      <c r="W484" s="31"/>
      <c r="X484" s="31"/>
      <c r="Y484" s="31"/>
      <c r="Z484" s="31"/>
    </row>
    <row r="485" spans="1:26" ht="12.75" customHeight="1" x14ac:dyDescent="0.3">
      <c r="A485" s="51" t="str">
        <f t="shared" ca="1" si="8"/>
        <v/>
      </c>
      <c r="B485" s="52" t="str">
        <f t="shared" ca="1" si="1"/>
        <v/>
      </c>
      <c r="C485" s="58" t="str">
        <f t="shared" ca="1" si="2"/>
        <v/>
      </c>
      <c r="D485" s="58" t="str">
        <f t="shared" ca="1" si="15"/>
        <v/>
      </c>
      <c r="E485" s="56"/>
      <c r="F485" s="58" t="str">
        <f t="shared" ca="1" si="4"/>
        <v/>
      </c>
      <c r="G485" s="58" t="str">
        <f t="shared" ca="1" si="5"/>
        <v/>
      </c>
      <c r="H485" s="58" t="str">
        <f t="shared" ca="1" si="6"/>
        <v/>
      </c>
      <c r="I485" s="58" t="str">
        <f t="shared" ca="1" si="7"/>
        <v/>
      </c>
      <c r="J485" s="31"/>
      <c r="K485" s="31"/>
      <c r="L485" s="31"/>
      <c r="M485" s="31"/>
      <c r="N485" s="31"/>
      <c r="O485" s="31"/>
      <c r="P485" s="31"/>
      <c r="Q485" s="31"/>
      <c r="R485" s="31"/>
      <c r="S485" s="31"/>
      <c r="T485" s="31"/>
      <c r="U485" s="31"/>
      <c r="V485" s="31"/>
      <c r="W485" s="31"/>
      <c r="X485" s="31"/>
      <c r="Y485" s="31"/>
      <c r="Z485" s="31"/>
    </row>
    <row r="486" spans="1:26" ht="12.75" customHeight="1" x14ac:dyDescent="0.3">
      <c r="A486" s="51" t="str">
        <f t="shared" ca="1" si="8"/>
        <v/>
      </c>
      <c r="B486" s="52" t="str">
        <f t="shared" ca="1" si="1"/>
        <v/>
      </c>
      <c r="C486" s="58" t="str">
        <f t="shared" ca="1" si="2"/>
        <v/>
      </c>
      <c r="D486" s="58" t="str">
        <f t="shared" ca="1" si="15"/>
        <v/>
      </c>
      <c r="E486" s="56"/>
      <c r="F486" s="58" t="str">
        <f t="shared" ca="1" si="4"/>
        <v/>
      </c>
      <c r="G486" s="58" t="str">
        <f t="shared" ca="1" si="5"/>
        <v/>
      </c>
      <c r="H486" s="58" t="str">
        <f t="shared" ca="1" si="6"/>
        <v/>
      </c>
      <c r="I486" s="58" t="str">
        <f t="shared" ca="1" si="7"/>
        <v/>
      </c>
      <c r="J486" s="31"/>
      <c r="K486" s="31"/>
      <c r="L486" s="31"/>
      <c r="M486" s="31"/>
      <c r="N486" s="31"/>
      <c r="O486" s="31"/>
      <c r="P486" s="31"/>
      <c r="Q486" s="31"/>
      <c r="R486" s="31"/>
      <c r="S486" s="31"/>
      <c r="T486" s="31"/>
      <c r="U486" s="31"/>
      <c r="V486" s="31"/>
      <c r="W486" s="31"/>
      <c r="X486" s="31"/>
      <c r="Y486" s="31"/>
      <c r="Z486" s="31"/>
    </row>
    <row r="487" spans="1:26" ht="12.75" customHeight="1" x14ac:dyDescent="0.3">
      <c r="A487" s="51" t="str">
        <f t="shared" ca="1" si="8"/>
        <v/>
      </c>
      <c r="B487" s="52" t="str">
        <f t="shared" ca="1" si="1"/>
        <v/>
      </c>
      <c r="C487" s="58" t="str">
        <f t="shared" ca="1" si="2"/>
        <v/>
      </c>
      <c r="D487" s="58" t="str">
        <f t="shared" ca="1" si="15"/>
        <v/>
      </c>
      <c r="E487" s="56"/>
      <c r="F487" s="58" t="str">
        <f t="shared" ca="1" si="4"/>
        <v/>
      </c>
      <c r="G487" s="58" t="str">
        <f t="shared" ca="1" si="5"/>
        <v/>
      </c>
      <c r="H487" s="58" t="str">
        <f t="shared" ca="1" si="6"/>
        <v/>
      </c>
      <c r="I487" s="58" t="str">
        <f t="shared" ca="1" si="7"/>
        <v/>
      </c>
      <c r="J487" s="31"/>
      <c r="K487" s="31"/>
      <c r="L487" s="31"/>
      <c r="M487" s="31"/>
      <c r="N487" s="31"/>
      <c r="O487" s="31"/>
      <c r="P487" s="31"/>
      <c r="Q487" s="31"/>
      <c r="R487" s="31"/>
      <c r="S487" s="31"/>
      <c r="T487" s="31"/>
      <c r="U487" s="31"/>
      <c r="V487" s="31"/>
      <c r="W487" s="31"/>
      <c r="X487" s="31"/>
      <c r="Y487" s="31"/>
      <c r="Z487" s="31"/>
    </row>
    <row r="488" spans="1:26" ht="12.75" customHeight="1" x14ac:dyDescent="0.3">
      <c r="A488" s="51" t="str">
        <f t="shared" ca="1" si="8"/>
        <v/>
      </c>
      <c r="B488" s="52" t="str">
        <f t="shared" ca="1" si="1"/>
        <v/>
      </c>
      <c r="C488" s="58" t="str">
        <f t="shared" ca="1" si="2"/>
        <v/>
      </c>
      <c r="D488" s="58" t="str">
        <f t="shared" ca="1" si="15"/>
        <v/>
      </c>
      <c r="E488" s="56"/>
      <c r="F488" s="58" t="str">
        <f t="shared" ca="1" si="4"/>
        <v/>
      </c>
      <c r="G488" s="58" t="str">
        <f t="shared" ca="1" si="5"/>
        <v/>
      </c>
      <c r="H488" s="58" t="str">
        <f t="shared" ca="1" si="6"/>
        <v/>
      </c>
      <c r="I488" s="58" t="str">
        <f t="shared" ca="1" si="7"/>
        <v/>
      </c>
      <c r="J488" s="31"/>
      <c r="K488" s="31"/>
      <c r="L488" s="31"/>
      <c r="M488" s="31"/>
      <c r="N488" s="31"/>
      <c r="O488" s="31"/>
      <c r="P488" s="31"/>
      <c r="Q488" s="31"/>
      <c r="R488" s="31"/>
      <c r="S488" s="31"/>
      <c r="T488" s="31"/>
      <c r="U488" s="31"/>
      <c r="V488" s="31"/>
      <c r="W488" s="31"/>
      <c r="X488" s="31"/>
      <c r="Y488" s="31"/>
      <c r="Z488" s="31"/>
    </row>
    <row r="489" spans="1:26" ht="12.75" customHeight="1" x14ac:dyDescent="0.3">
      <c r="A489" s="51" t="str">
        <f t="shared" ca="1" si="8"/>
        <v/>
      </c>
      <c r="B489" s="52" t="str">
        <f t="shared" ca="1" si="1"/>
        <v/>
      </c>
      <c r="C489" s="58" t="str">
        <f t="shared" ca="1" si="2"/>
        <v/>
      </c>
      <c r="D489" s="58" t="str">
        <f t="shared" ca="1" si="15"/>
        <v/>
      </c>
      <c r="E489" s="56"/>
      <c r="F489" s="58" t="str">
        <f t="shared" ca="1" si="4"/>
        <v/>
      </c>
      <c r="G489" s="58" t="str">
        <f t="shared" ca="1" si="5"/>
        <v/>
      </c>
      <c r="H489" s="58" t="str">
        <f t="shared" ca="1" si="6"/>
        <v/>
      </c>
      <c r="I489" s="58" t="str">
        <f t="shared" ca="1" si="7"/>
        <v/>
      </c>
      <c r="J489" s="31"/>
      <c r="K489" s="31"/>
      <c r="L489" s="31"/>
      <c r="M489" s="31"/>
      <c r="N489" s="31"/>
      <c r="O489" s="31"/>
      <c r="P489" s="31"/>
      <c r="Q489" s="31"/>
      <c r="R489" s="31"/>
      <c r="S489" s="31"/>
      <c r="T489" s="31"/>
      <c r="U489" s="31"/>
      <c r="V489" s="31"/>
      <c r="W489" s="31"/>
      <c r="X489" s="31"/>
      <c r="Y489" s="31"/>
      <c r="Z489" s="31"/>
    </row>
    <row r="490" spans="1:26" ht="12.75" customHeight="1" x14ac:dyDescent="0.3">
      <c r="A490" s="51" t="str">
        <f t="shared" ca="1" si="8"/>
        <v/>
      </c>
      <c r="B490" s="52" t="str">
        <f t="shared" ca="1" si="1"/>
        <v/>
      </c>
      <c r="C490" s="58" t="str">
        <f t="shared" ca="1" si="2"/>
        <v/>
      </c>
      <c r="D490" s="58" t="str">
        <f t="shared" ca="1" si="15"/>
        <v/>
      </c>
      <c r="E490" s="56"/>
      <c r="F490" s="58" t="str">
        <f t="shared" ca="1" si="4"/>
        <v/>
      </c>
      <c r="G490" s="58" t="str">
        <f t="shared" ca="1" si="5"/>
        <v/>
      </c>
      <c r="H490" s="58" t="str">
        <f t="shared" ca="1" si="6"/>
        <v/>
      </c>
      <c r="I490" s="58" t="str">
        <f t="shared" ca="1" si="7"/>
        <v/>
      </c>
      <c r="J490" s="31"/>
      <c r="K490" s="31"/>
      <c r="L490" s="31"/>
      <c r="M490" s="31"/>
      <c r="N490" s="31"/>
      <c r="O490" s="31"/>
      <c r="P490" s="31"/>
      <c r="Q490" s="31"/>
      <c r="R490" s="31"/>
      <c r="S490" s="31"/>
      <c r="T490" s="31"/>
      <c r="U490" s="31"/>
      <c r="V490" s="31"/>
      <c r="W490" s="31"/>
      <c r="X490" s="31"/>
      <c r="Y490" s="31"/>
      <c r="Z490" s="31"/>
    </row>
    <row r="491" spans="1:26" ht="12.75" customHeight="1" x14ac:dyDescent="0.3">
      <c r="A491" s="51" t="str">
        <f t="shared" ca="1" si="8"/>
        <v/>
      </c>
      <c r="B491" s="52" t="str">
        <f t="shared" ca="1" si="1"/>
        <v/>
      </c>
      <c r="C491" s="58" t="str">
        <f t="shared" ca="1" si="2"/>
        <v/>
      </c>
      <c r="D491" s="58" t="str">
        <f t="shared" ca="1" si="15"/>
        <v/>
      </c>
      <c r="E491" s="56"/>
      <c r="F491" s="58" t="str">
        <f t="shared" ca="1" si="4"/>
        <v/>
      </c>
      <c r="G491" s="58" t="str">
        <f t="shared" ca="1" si="5"/>
        <v/>
      </c>
      <c r="H491" s="58" t="str">
        <f t="shared" ca="1" si="6"/>
        <v/>
      </c>
      <c r="I491" s="58" t="str">
        <f t="shared" ca="1" si="7"/>
        <v/>
      </c>
      <c r="J491" s="31"/>
      <c r="K491" s="31"/>
      <c r="L491" s="31"/>
      <c r="M491" s="31"/>
      <c r="N491" s="31"/>
      <c r="O491" s="31"/>
      <c r="P491" s="31"/>
      <c r="Q491" s="31"/>
      <c r="R491" s="31"/>
      <c r="S491" s="31"/>
      <c r="T491" s="31"/>
      <c r="U491" s="31"/>
      <c r="V491" s="31"/>
      <c r="W491" s="31"/>
      <c r="X491" s="31"/>
      <c r="Y491" s="31"/>
      <c r="Z491" s="31"/>
    </row>
    <row r="492" spans="1:26" ht="12.75" customHeight="1" x14ac:dyDescent="0.3">
      <c r="A492" s="51" t="str">
        <f t="shared" ca="1" si="8"/>
        <v/>
      </c>
      <c r="B492" s="52" t="str">
        <f t="shared" ca="1" si="1"/>
        <v/>
      </c>
      <c r="C492" s="58" t="str">
        <f t="shared" ca="1" si="2"/>
        <v/>
      </c>
      <c r="D492" s="58" t="str">
        <f t="shared" ca="1" si="15"/>
        <v/>
      </c>
      <c r="E492" s="56"/>
      <c r="F492" s="58" t="str">
        <f t="shared" ca="1" si="4"/>
        <v/>
      </c>
      <c r="G492" s="58" t="str">
        <f t="shared" ca="1" si="5"/>
        <v/>
      </c>
      <c r="H492" s="58" t="str">
        <f t="shared" ca="1" si="6"/>
        <v/>
      </c>
      <c r="I492" s="58" t="str">
        <f t="shared" ca="1" si="7"/>
        <v/>
      </c>
      <c r="J492" s="31"/>
      <c r="K492" s="31"/>
      <c r="L492" s="31"/>
      <c r="M492" s="31"/>
      <c r="N492" s="31"/>
      <c r="O492" s="31"/>
      <c r="P492" s="31"/>
      <c r="Q492" s="31"/>
      <c r="R492" s="31"/>
      <c r="S492" s="31"/>
      <c r="T492" s="31"/>
      <c r="U492" s="31"/>
      <c r="V492" s="31"/>
      <c r="W492" s="31"/>
      <c r="X492" s="31"/>
      <c r="Y492" s="31"/>
      <c r="Z492" s="31"/>
    </row>
    <row r="493" spans="1:26" ht="12.75" customHeight="1" x14ac:dyDescent="0.3">
      <c r="A493" s="51" t="str">
        <f t="shared" ca="1" si="8"/>
        <v/>
      </c>
      <c r="B493" s="52" t="str">
        <f t="shared" ca="1" si="1"/>
        <v/>
      </c>
      <c r="C493" s="58" t="str">
        <f t="shared" ca="1" si="2"/>
        <v/>
      </c>
      <c r="D493" s="58" t="str">
        <f t="shared" ca="1" si="15"/>
        <v/>
      </c>
      <c r="E493" s="56"/>
      <c r="F493" s="58" t="str">
        <f t="shared" ca="1" si="4"/>
        <v/>
      </c>
      <c r="G493" s="58" t="str">
        <f t="shared" ca="1" si="5"/>
        <v/>
      </c>
      <c r="H493" s="58" t="str">
        <f t="shared" ca="1" si="6"/>
        <v/>
      </c>
      <c r="I493" s="58" t="str">
        <f t="shared" ca="1" si="7"/>
        <v/>
      </c>
      <c r="J493" s="31"/>
      <c r="K493" s="31"/>
      <c r="L493" s="31"/>
      <c r="M493" s="31"/>
      <c r="N493" s="31"/>
      <c r="O493" s="31"/>
      <c r="P493" s="31"/>
      <c r="Q493" s="31"/>
      <c r="R493" s="31"/>
      <c r="S493" s="31"/>
      <c r="T493" s="31"/>
      <c r="U493" s="31"/>
      <c r="V493" s="31"/>
      <c r="W493" s="31"/>
      <c r="X493" s="31"/>
      <c r="Y493" s="31"/>
      <c r="Z493" s="31"/>
    </row>
    <row r="494" spans="1:26" ht="12.75" customHeight="1" x14ac:dyDescent="0.3">
      <c r="A494" s="51" t="str">
        <f t="shared" ca="1" si="8"/>
        <v/>
      </c>
      <c r="B494" s="52" t="str">
        <f t="shared" ca="1" si="1"/>
        <v/>
      </c>
      <c r="C494" s="58" t="str">
        <f t="shared" ca="1" si="2"/>
        <v/>
      </c>
      <c r="D494" s="58" t="str">
        <f t="shared" ca="1" si="15"/>
        <v/>
      </c>
      <c r="E494" s="56"/>
      <c r="F494" s="58" t="str">
        <f t="shared" ca="1" si="4"/>
        <v/>
      </c>
      <c r="G494" s="58" t="str">
        <f t="shared" ca="1" si="5"/>
        <v/>
      </c>
      <c r="H494" s="58" t="str">
        <f t="shared" ca="1" si="6"/>
        <v/>
      </c>
      <c r="I494" s="58" t="str">
        <f t="shared" ca="1" si="7"/>
        <v/>
      </c>
      <c r="J494" s="31"/>
      <c r="K494" s="31"/>
      <c r="L494" s="31"/>
      <c r="M494" s="31"/>
      <c r="N494" s="31"/>
      <c r="O494" s="31"/>
      <c r="P494" s="31"/>
      <c r="Q494" s="31"/>
      <c r="R494" s="31"/>
      <c r="S494" s="31"/>
      <c r="T494" s="31"/>
      <c r="U494" s="31"/>
      <c r="V494" s="31"/>
      <c r="W494" s="31"/>
      <c r="X494" s="31"/>
      <c r="Y494" s="31"/>
      <c r="Z494" s="31"/>
    </row>
    <row r="495" spans="1:26" ht="12.75" customHeight="1" x14ac:dyDescent="0.3">
      <c r="A495" s="51" t="str">
        <f t="shared" ca="1" si="8"/>
        <v/>
      </c>
      <c r="B495" s="52" t="str">
        <f t="shared" ca="1" si="1"/>
        <v/>
      </c>
      <c r="C495" s="58" t="str">
        <f t="shared" ca="1" si="2"/>
        <v/>
      </c>
      <c r="D495" s="58" t="str">
        <f t="shared" ca="1" si="15"/>
        <v/>
      </c>
      <c r="E495" s="56"/>
      <c r="F495" s="58" t="str">
        <f t="shared" ca="1" si="4"/>
        <v/>
      </c>
      <c r="G495" s="58" t="str">
        <f t="shared" ca="1" si="5"/>
        <v/>
      </c>
      <c r="H495" s="58" t="str">
        <f t="shared" ca="1" si="6"/>
        <v/>
      </c>
      <c r="I495" s="58" t="str">
        <f t="shared" ca="1" si="7"/>
        <v/>
      </c>
      <c r="J495" s="31"/>
      <c r="K495" s="31"/>
      <c r="L495" s="31"/>
      <c r="M495" s="31"/>
      <c r="N495" s="31"/>
      <c r="O495" s="31"/>
      <c r="P495" s="31"/>
      <c r="Q495" s="31"/>
      <c r="R495" s="31"/>
      <c r="S495" s="31"/>
      <c r="T495" s="31"/>
      <c r="U495" s="31"/>
      <c r="V495" s="31"/>
      <c r="W495" s="31"/>
      <c r="X495" s="31"/>
      <c r="Y495" s="31"/>
      <c r="Z495" s="31"/>
    </row>
    <row r="496" spans="1:26" ht="12.75" customHeight="1" x14ac:dyDescent="0.3">
      <c r="A496" s="51" t="str">
        <f t="shared" ca="1" si="8"/>
        <v/>
      </c>
      <c r="B496" s="52" t="str">
        <f t="shared" ca="1" si="1"/>
        <v/>
      </c>
      <c r="C496" s="58" t="str">
        <f t="shared" ca="1" si="2"/>
        <v/>
      </c>
      <c r="D496" s="58" t="str">
        <f t="shared" ca="1" si="15"/>
        <v/>
      </c>
      <c r="E496" s="56"/>
      <c r="F496" s="58" t="str">
        <f t="shared" ca="1" si="4"/>
        <v/>
      </c>
      <c r="G496" s="58" t="str">
        <f t="shared" ca="1" si="5"/>
        <v/>
      </c>
      <c r="H496" s="58" t="str">
        <f t="shared" ca="1" si="6"/>
        <v/>
      </c>
      <c r="I496" s="58" t="str">
        <f t="shared" ca="1" si="7"/>
        <v/>
      </c>
      <c r="J496" s="31"/>
      <c r="K496" s="31"/>
      <c r="L496" s="31"/>
      <c r="M496" s="31"/>
      <c r="N496" s="31"/>
      <c r="O496" s="31"/>
      <c r="P496" s="31"/>
      <c r="Q496" s="31"/>
      <c r="R496" s="31"/>
      <c r="S496" s="31"/>
      <c r="T496" s="31"/>
      <c r="U496" s="31"/>
      <c r="V496" s="31"/>
      <c r="W496" s="31"/>
      <c r="X496" s="31"/>
      <c r="Y496" s="31"/>
      <c r="Z496" s="31"/>
    </row>
    <row r="497" spans="1:26" ht="12.75" customHeight="1" x14ac:dyDescent="0.3">
      <c r="A497" s="51" t="str">
        <f t="shared" ca="1" si="8"/>
        <v/>
      </c>
      <c r="B497" s="52" t="str">
        <f t="shared" ca="1" si="1"/>
        <v/>
      </c>
      <c r="C497" s="58" t="str">
        <f t="shared" ca="1" si="2"/>
        <v/>
      </c>
      <c r="D497" s="58" t="str">
        <f t="shared" ca="1" si="15"/>
        <v/>
      </c>
      <c r="E497" s="56"/>
      <c r="F497" s="58" t="str">
        <f t="shared" ca="1" si="4"/>
        <v/>
      </c>
      <c r="G497" s="58" t="str">
        <f t="shared" ca="1" si="5"/>
        <v/>
      </c>
      <c r="H497" s="58" t="str">
        <f t="shared" ca="1" si="6"/>
        <v/>
      </c>
      <c r="I497" s="58" t="str">
        <f t="shared" ca="1" si="7"/>
        <v/>
      </c>
      <c r="J497" s="31"/>
      <c r="K497" s="31"/>
      <c r="L497" s="31"/>
      <c r="M497" s="31"/>
      <c r="N497" s="31"/>
      <c r="O497" s="31"/>
      <c r="P497" s="31"/>
      <c r="Q497" s="31"/>
      <c r="R497" s="31"/>
      <c r="S497" s="31"/>
      <c r="T497" s="31"/>
      <c r="U497" s="31"/>
      <c r="V497" s="31"/>
      <c r="W497" s="31"/>
      <c r="X497" s="31"/>
      <c r="Y497" s="31"/>
      <c r="Z497" s="31"/>
    </row>
    <row r="498" spans="1:26" ht="12.75" customHeight="1" x14ac:dyDescent="0.3">
      <c r="A498" s="51" t="str">
        <f t="shared" ca="1" si="8"/>
        <v/>
      </c>
      <c r="B498" s="52" t="str">
        <f t="shared" ca="1" si="1"/>
        <v/>
      </c>
      <c r="C498" s="58" t="str">
        <f t="shared" ca="1" si="2"/>
        <v/>
      </c>
      <c r="D498" s="58" t="str">
        <f t="shared" ca="1" si="15"/>
        <v/>
      </c>
      <c r="E498" s="56"/>
      <c r="F498" s="58" t="str">
        <f t="shared" ca="1" si="4"/>
        <v/>
      </c>
      <c r="G498" s="58" t="str">
        <f t="shared" ca="1" si="5"/>
        <v/>
      </c>
      <c r="H498" s="58" t="str">
        <f t="shared" ca="1" si="6"/>
        <v/>
      </c>
      <c r="I498" s="58" t="str">
        <f t="shared" ca="1" si="7"/>
        <v/>
      </c>
      <c r="J498" s="31"/>
      <c r="K498" s="31"/>
      <c r="L498" s="31"/>
      <c r="M498" s="31"/>
      <c r="N498" s="31"/>
      <c r="O498" s="31"/>
      <c r="P498" s="31"/>
      <c r="Q498" s="31"/>
      <c r="R498" s="31"/>
      <c r="S498" s="31"/>
      <c r="T498" s="31"/>
      <c r="U498" s="31"/>
      <c r="V498" s="31"/>
      <c r="W498" s="31"/>
      <c r="X498" s="31"/>
      <c r="Y498" s="31"/>
      <c r="Z498" s="31"/>
    </row>
    <row r="499" spans="1:26" ht="12.75" customHeight="1" x14ac:dyDescent="0.3">
      <c r="A499" s="51" t="str">
        <f t="shared" ca="1" si="8"/>
        <v/>
      </c>
      <c r="B499" s="52" t="str">
        <f t="shared" ca="1" si="1"/>
        <v/>
      </c>
      <c r="C499" s="58" t="str">
        <f t="shared" ca="1" si="2"/>
        <v/>
      </c>
      <c r="D499" s="58" t="str">
        <f t="shared" ca="1" si="15"/>
        <v/>
      </c>
      <c r="E499" s="56"/>
      <c r="F499" s="58" t="str">
        <f t="shared" ca="1" si="4"/>
        <v/>
      </c>
      <c r="G499" s="58" t="str">
        <f t="shared" ca="1" si="5"/>
        <v/>
      </c>
      <c r="H499" s="58" t="str">
        <f t="shared" ca="1" si="6"/>
        <v/>
      </c>
      <c r="I499" s="58" t="str">
        <f t="shared" ca="1" si="7"/>
        <v/>
      </c>
      <c r="J499" s="31"/>
      <c r="K499" s="31"/>
      <c r="L499" s="31"/>
      <c r="M499" s="31"/>
      <c r="N499" s="31"/>
      <c r="O499" s="31"/>
      <c r="P499" s="31"/>
      <c r="Q499" s="31"/>
      <c r="R499" s="31"/>
      <c r="S499" s="31"/>
      <c r="T499" s="31"/>
      <c r="U499" s="31"/>
      <c r="V499" s="31"/>
      <c r="W499" s="31"/>
      <c r="X499" s="31"/>
      <c r="Y499" s="31"/>
      <c r="Z499" s="31"/>
    </row>
    <row r="500" spans="1:26" ht="12.75" customHeight="1" x14ac:dyDescent="0.3">
      <c r="A500" s="51" t="str">
        <f t="shared" ca="1" si="8"/>
        <v/>
      </c>
      <c r="B500" s="52" t="str">
        <f t="shared" ca="1" si="1"/>
        <v/>
      </c>
      <c r="C500" s="58" t="str">
        <f t="shared" ca="1" si="2"/>
        <v/>
      </c>
      <c r="D500" s="58" t="str">
        <f t="shared" ca="1" si="15"/>
        <v/>
      </c>
      <c r="E500" s="56"/>
      <c r="F500" s="58" t="str">
        <f t="shared" ca="1" si="4"/>
        <v/>
      </c>
      <c r="G500" s="58" t="str">
        <f t="shared" ca="1" si="5"/>
        <v/>
      </c>
      <c r="H500" s="58" t="str">
        <f t="shared" ca="1" si="6"/>
        <v/>
      </c>
      <c r="I500" s="58" t="str">
        <f t="shared" ca="1" si="7"/>
        <v/>
      </c>
      <c r="J500" s="31"/>
      <c r="K500" s="31"/>
      <c r="L500" s="31"/>
      <c r="M500" s="31"/>
      <c r="N500" s="31"/>
      <c r="O500" s="31"/>
      <c r="P500" s="31"/>
      <c r="Q500" s="31"/>
      <c r="R500" s="31"/>
      <c r="S500" s="31"/>
      <c r="T500" s="31"/>
      <c r="U500" s="31"/>
      <c r="V500" s="31"/>
      <c r="W500" s="31"/>
      <c r="X500" s="31"/>
      <c r="Y500" s="31"/>
      <c r="Z500" s="31"/>
    </row>
    <row r="501" spans="1:26" ht="12.75" customHeight="1" x14ac:dyDescent="0.3">
      <c r="A501" s="51" t="str">
        <f t="shared" ca="1" si="8"/>
        <v/>
      </c>
      <c r="B501" s="52" t="str">
        <f t="shared" ca="1" si="1"/>
        <v/>
      </c>
      <c r="C501" s="58" t="str">
        <f t="shared" ca="1" si="2"/>
        <v/>
      </c>
      <c r="D501" s="58" t="str">
        <f t="shared" ca="1" si="15"/>
        <v/>
      </c>
      <c r="E501" s="56"/>
      <c r="F501" s="58" t="str">
        <f t="shared" ca="1" si="4"/>
        <v/>
      </c>
      <c r="G501" s="58" t="str">
        <f t="shared" ca="1" si="5"/>
        <v/>
      </c>
      <c r="H501" s="58" t="str">
        <f t="shared" ca="1" si="6"/>
        <v/>
      </c>
      <c r="I501" s="58" t="str">
        <f t="shared" ca="1" si="7"/>
        <v/>
      </c>
      <c r="J501" s="31"/>
      <c r="K501" s="31"/>
      <c r="L501" s="31"/>
      <c r="M501" s="31"/>
      <c r="N501" s="31"/>
      <c r="O501" s="31"/>
      <c r="P501" s="31"/>
      <c r="Q501" s="31"/>
      <c r="R501" s="31"/>
      <c r="S501" s="31"/>
      <c r="T501" s="31"/>
      <c r="U501" s="31"/>
      <c r="V501" s="31"/>
      <c r="W501" s="31"/>
      <c r="X501" s="31"/>
      <c r="Y501" s="31"/>
      <c r="Z501" s="31"/>
    </row>
    <row r="502" spans="1:26" ht="12.75" customHeight="1" x14ac:dyDescent="0.3">
      <c r="A502" s="51" t="str">
        <f t="shared" ca="1" si="8"/>
        <v/>
      </c>
      <c r="B502" s="52" t="str">
        <f t="shared" ca="1" si="1"/>
        <v/>
      </c>
      <c r="C502" s="58" t="str">
        <f t="shared" ca="1" si="2"/>
        <v/>
      </c>
      <c r="D502" s="58" t="str">
        <f t="shared" ca="1" si="15"/>
        <v/>
      </c>
      <c r="E502" s="56"/>
      <c r="F502" s="58" t="str">
        <f t="shared" ca="1" si="4"/>
        <v/>
      </c>
      <c r="G502" s="58" t="str">
        <f t="shared" ca="1" si="5"/>
        <v/>
      </c>
      <c r="H502" s="58" t="str">
        <f t="shared" ca="1" si="6"/>
        <v/>
      </c>
      <c r="I502" s="58" t="str">
        <f t="shared" ca="1" si="7"/>
        <v/>
      </c>
      <c r="J502" s="31"/>
      <c r="K502" s="31"/>
      <c r="L502" s="31"/>
      <c r="M502" s="31"/>
      <c r="N502" s="31"/>
      <c r="O502" s="31"/>
      <c r="P502" s="31"/>
      <c r="Q502" s="31"/>
      <c r="R502" s="31"/>
      <c r="S502" s="31"/>
      <c r="T502" s="31"/>
      <c r="U502" s="31"/>
      <c r="V502" s="31"/>
      <c r="W502" s="31"/>
      <c r="X502" s="31"/>
      <c r="Y502" s="31"/>
      <c r="Z502" s="31"/>
    </row>
    <row r="503" spans="1:26" ht="12.75" customHeight="1" x14ac:dyDescent="0.3">
      <c r="A503" s="51" t="str">
        <f t="shared" ca="1" si="8"/>
        <v/>
      </c>
      <c r="B503" s="52" t="str">
        <f t="shared" ca="1" si="1"/>
        <v/>
      </c>
      <c r="C503" s="58" t="str">
        <f t="shared" ca="1" si="2"/>
        <v/>
      </c>
      <c r="D503" s="58" t="str">
        <f t="shared" ca="1" si="15"/>
        <v/>
      </c>
      <c r="E503" s="56"/>
      <c r="F503" s="58" t="str">
        <f t="shared" ca="1" si="4"/>
        <v/>
      </c>
      <c r="G503" s="58" t="str">
        <f t="shared" ca="1" si="5"/>
        <v/>
      </c>
      <c r="H503" s="58" t="str">
        <f t="shared" ca="1" si="6"/>
        <v/>
      </c>
      <c r="I503" s="58" t="str">
        <f t="shared" ca="1" si="7"/>
        <v/>
      </c>
      <c r="J503" s="31"/>
      <c r="K503" s="31"/>
      <c r="L503" s="31"/>
      <c r="M503" s="31"/>
      <c r="N503" s="31"/>
      <c r="O503" s="31"/>
      <c r="P503" s="31"/>
      <c r="Q503" s="31"/>
      <c r="R503" s="31"/>
      <c r="S503" s="31"/>
      <c r="T503" s="31"/>
      <c r="U503" s="31"/>
      <c r="V503" s="31"/>
      <c r="W503" s="31"/>
      <c r="X503" s="31"/>
      <c r="Y503" s="31"/>
      <c r="Z503" s="31"/>
    </row>
    <row r="504" spans="1:26" ht="12.75" customHeight="1" x14ac:dyDescent="0.3">
      <c r="A504" s="51" t="str">
        <f t="shared" ca="1" si="8"/>
        <v/>
      </c>
      <c r="B504" s="52" t="str">
        <f t="shared" ca="1" si="1"/>
        <v/>
      </c>
      <c r="C504" s="58" t="str">
        <f t="shared" ca="1" si="2"/>
        <v/>
      </c>
      <c r="D504" s="58" t="str">
        <f t="shared" ca="1" si="15"/>
        <v/>
      </c>
      <c r="E504" s="56"/>
      <c r="F504" s="58" t="str">
        <f t="shared" ca="1" si="4"/>
        <v/>
      </c>
      <c r="G504" s="58" t="str">
        <f t="shared" ca="1" si="5"/>
        <v/>
      </c>
      <c r="H504" s="58" t="str">
        <f t="shared" ca="1" si="6"/>
        <v/>
      </c>
      <c r="I504" s="58" t="str">
        <f t="shared" ca="1" si="7"/>
        <v/>
      </c>
      <c r="J504" s="31"/>
      <c r="K504" s="31"/>
      <c r="L504" s="31"/>
      <c r="M504" s="31"/>
      <c r="N504" s="31"/>
      <c r="O504" s="31"/>
      <c r="P504" s="31"/>
      <c r="Q504" s="31"/>
      <c r="R504" s="31"/>
      <c r="S504" s="31"/>
      <c r="T504" s="31"/>
      <c r="U504" s="31"/>
      <c r="V504" s="31"/>
      <c r="W504" s="31"/>
      <c r="X504" s="31"/>
      <c r="Y504" s="31"/>
      <c r="Z504" s="31"/>
    </row>
    <row r="505" spans="1:26" ht="12.75" customHeight="1" x14ac:dyDescent="0.3">
      <c r="A505" s="51" t="str">
        <f t="shared" ca="1" si="8"/>
        <v/>
      </c>
      <c r="B505" s="52" t="str">
        <f t="shared" ca="1" si="1"/>
        <v/>
      </c>
      <c r="C505" s="58" t="str">
        <f t="shared" ca="1" si="2"/>
        <v/>
      </c>
      <c r="D505" s="58" t="str">
        <f t="shared" ca="1" si="15"/>
        <v/>
      </c>
      <c r="E505" s="56"/>
      <c r="F505" s="58" t="str">
        <f t="shared" ca="1" si="4"/>
        <v/>
      </c>
      <c r="G505" s="58" t="str">
        <f t="shared" ca="1" si="5"/>
        <v/>
      </c>
      <c r="H505" s="58" t="str">
        <f t="shared" ca="1" si="6"/>
        <v/>
      </c>
      <c r="I505" s="58" t="str">
        <f t="shared" ca="1" si="7"/>
        <v/>
      </c>
      <c r="J505" s="31"/>
      <c r="K505" s="31"/>
      <c r="L505" s="31"/>
      <c r="M505" s="31"/>
      <c r="N505" s="31"/>
      <c r="O505" s="31"/>
      <c r="P505" s="31"/>
      <c r="Q505" s="31"/>
      <c r="R505" s="31"/>
      <c r="S505" s="31"/>
      <c r="T505" s="31"/>
      <c r="U505" s="31"/>
      <c r="V505" s="31"/>
      <c r="W505" s="31"/>
      <c r="X505" s="31"/>
      <c r="Y505" s="31"/>
      <c r="Z505" s="31"/>
    </row>
    <row r="506" spans="1:26" ht="12.75" customHeight="1" x14ac:dyDescent="0.3">
      <c r="A506" s="51" t="str">
        <f t="shared" ca="1" si="8"/>
        <v/>
      </c>
      <c r="B506" s="52" t="str">
        <f t="shared" ca="1" si="1"/>
        <v/>
      </c>
      <c r="C506" s="58" t="str">
        <f t="shared" ca="1" si="2"/>
        <v/>
      </c>
      <c r="D506" s="58" t="str">
        <f t="shared" ca="1" si="15"/>
        <v/>
      </c>
      <c r="E506" s="56"/>
      <c r="F506" s="58" t="str">
        <f t="shared" ca="1" si="4"/>
        <v/>
      </c>
      <c r="G506" s="58" t="str">
        <f t="shared" ca="1" si="5"/>
        <v/>
      </c>
      <c r="H506" s="58" t="str">
        <f t="shared" ca="1" si="6"/>
        <v/>
      </c>
      <c r="I506" s="58" t="str">
        <f t="shared" ca="1" si="7"/>
        <v/>
      </c>
      <c r="J506" s="31"/>
      <c r="K506" s="31"/>
      <c r="L506" s="31"/>
      <c r="M506" s="31"/>
      <c r="N506" s="31"/>
      <c r="O506" s="31"/>
      <c r="P506" s="31"/>
      <c r="Q506" s="31"/>
      <c r="R506" s="31"/>
      <c r="S506" s="31"/>
      <c r="T506" s="31"/>
      <c r="U506" s="31"/>
      <c r="V506" s="31"/>
      <c r="W506" s="31"/>
      <c r="X506" s="31"/>
      <c r="Y506" s="31"/>
      <c r="Z506" s="31"/>
    </row>
    <row r="507" spans="1:26" ht="12.75" customHeight="1" x14ac:dyDescent="0.3">
      <c r="A507" s="51" t="str">
        <f t="shared" ca="1" si="8"/>
        <v/>
      </c>
      <c r="B507" s="52" t="str">
        <f t="shared" ca="1" si="1"/>
        <v/>
      </c>
      <c r="C507" s="58" t="str">
        <f t="shared" ca="1" si="2"/>
        <v/>
      </c>
      <c r="D507" s="58" t="str">
        <f t="shared" ca="1" si="15"/>
        <v/>
      </c>
      <c r="E507" s="56"/>
      <c r="F507" s="58" t="str">
        <f t="shared" ca="1" si="4"/>
        <v/>
      </c>
      <c r="G507" s="58" t="str">
        <f t="shared" ca="1" si="5"/>
        <v/>
      </c>
      <c r="H507" s="58" t="str">
        <f t="shared" ca="1" si="6"/>
        <v/>
      </c>
      <c r="I507" s="58" t="str">
        <f t="shared" ca="1" si="7"/>
        <v/>
      </c>
      <c r="J507" s="31"/>
      <c r="K507" s="31"/>
      <c r="L507" s="31"/>
      <c r="M507" s="31"/>
      <c r="N507" s="31"/>
      <c r="O507" s="31"/>
      <c r="P507" s="31"/>
      <c r="Q507" s="31"/>
      <c r="R507" s="31"/>
      <c r="S507" s="31"/>
      <c r="T507" s="31"/>
      <c r="U507" s="31"/>
      <c r="V507" s="31"/>
      <c r="W507" s="31"/>
      <c r="X507" s="31"/>
      <c r="Y507" s="31"/>
      <c r="Z507" s="31"/>
    </row>
    <row r="508" spans="1:26" ht="12.75" customHeight="1" x14ac:dyDescent="0.3">
      <c r="A508" s="51" t="str">
        <f t="shared" ca="1" si="8"/>
        <v/>
      </c>
      <c r="B508" s="52" t="str">
        <f t="shared" ca="1" si="1"/>
        <v/>
      </c>
      <c r="C508" s="58" t="str">
        <f t="shared" ca="1" si="2"/>
        <v/>
      </c>
      <c r="D508" s="58" t="str">
        <f t="shared" ca="1" si="15"/>
        <v/>
      </c>
      <c r="E508" s="56"/>
      <c r="F508" s="58" t="str">
        <f t="shared" ca="1" si="4"/>
        <v/>
      </c>
      <c r="G508" s="58" t="str">
        <f t="shared" ca="1" si="5"/>
        <v/>
      </c>
      <c r="H508" s="58" t="str">
        <f t="shared" ca="1" si="6"/>
        <v/>
      </c>
      <c r="I508" s="58" t="str">
        <f t="shared" ca="1" si="7"/>
        <v/>
      </c>
      <c r="J508" s="31"/>
      <c r="K508" s="31"/>
      <c r="L508" s="31"/>
      <c r="M508" s="31"/>
      <c r="N508" s="31"/>
      <c r="O508" s="31"/>
      <c r="P508" s="31"/>
      <c r="Q508" s="31"/>
      <c r="R508" s="31"/>
      <c r="S508" s="31"/>
      <c r="T508" s="31"/>
      <c r="U508" s="31"/>
      <c r="V508" s="31"/>
      <c r="W508" s="31"/>
      <c r="X508" s="31"/>
      <c r="Y508" s="31"/>
      <c r="Z508" s="31"/>
    </row>
    <row r="509" spans="1:26" ht="12.75" customHeight="1" x14ac:dyDescent="0.3">
      <c r="A509" s="51" t="str">
        <f t="shared" ca="1" si="8"/>
        <v/>
      </c>
      <c r="B509" s="52" t="str">
        <f t="shared" ca="1" si="1"/>
        <v/>
      </c>
      <c r="C509" s="58" t="str">
        <f t="shared" ca="1" si="2"/>
        <v/>
      </c>
      <c r="D509" s="58" t="str">
        <f t="shared" ca="1" si="15"/>
        <v/>
      </c>
      <c r="E509" s="56"/>
      <c r="F509" s="58" t="str">
        <f t="shared" ca="1" si="4"/>
        <v/>
      </c>
      <c r="G509" s="58" t="str">
        <f t="shared" ca="1" si="5"/>
        <v/>
      </c>
      <c r="H509" s="58" t="str">
        <f t="shared" ca="1" si="6"/>
        <v/>
      </c>
      <c r="I509" s="58" t="str">
        <f t="shared" ca="1" si="7"/>
        <v/>
      </c>
      <c r="J509" s="31"/>
      <c r="K509" s="31"/>
      <c r="L509" s="31"/>
      <c r="M509" s="31"/>
      <c r="N509" s="31"/>
      <c r="O509" s="31"/>
      <c r="P509" s="31"/>
      <c r="Q509" s="31"/>
      <c r="R509" s="31"/>
      <c r="S509" s="31"/>
      <c r="T509" s="31"/>
      <c r="U509" s="31"/>
      <c r="V509" s="31"/>
      <c r="W509" s="31"/>
      <c r="X509" s="31"/>
      <c r="Y509" s="31"/>
      <c r="Z509" s="31"/>
    </row>
    <row r="510" spans="1:26" ht="12.75" customHeight="1" x14ac:dyDescent="0.3">
      <c r="A510" s="51" t="str">
        <f t="shared" ca="1" si="8"/>
        <v/>
      </c>
      <c r="B510" s="52" t="str">
        <f t="shared" ca="1" si="1"/>
        <v/>
      </c>
      <c r="C510" s="58" t="str">
        <f t="shared" ca="1" si="2"/>
        <v/>
      </c>
      <c r="D510" s="58" t="str">
        <f t="shared" ca="1" si="15"/>
        <v/>
      </c>
      <c r="E510" s="56"/>
      <c r="F510" s="58" t="str">
        <f t="shared" ca="1" si="4"/>
        <v/>
      </c>
      <c r="G510" s="58" t="str">
        <f t="shared" ca="1" si="5"/>
        <v/>
      </c>
      <c r="H510" s="58" t="str">
        <f t="shared" ca="1" si="6"/>
        <v/>
      </c>
      <c r="I510" s="58" t="str">
        <f t="shared" ca="1" si="7"/>
        <v/>
      </c>
      <c r="J510" s="31"/>
      <c r="K510" s="31"/>
      <c r="L510" s="31"/>
      <c r="M510" s="31"/>
      <c r="N510" s="31"/>
      <c r="O510" s="31"/>
      <c r="P510" s="31"/>
      <c r="Q510" s="31"/>
      <c r="R510" s="31"/>
      <c r="S510" s="31"/>
      <c r="T510" s="31"/>
      <c r="U510" s="31"/>
      <c r="V510" s="31"/>
      <c r="W510" s="31"/>
      <c r="X510" s="31"/>
      <c r="Y510" s="31"/>
      <c r="Z510" s="31"/>
    </row>
    <row r="511" spans="1:26" ht="12.75" customHeight="1" x14ac:dyDescent="0.3">
      <c r="A511" s="51" t="str">
        <f t="shared" ca="1" si="8"/>
        <v/>
      </c>
      <c r="B511" s="52" t="str">
        <f t="shared" ca="1" si="1"/>
        <v/>
      </c>
      <c r="C511" s="58" t="str">
        <f t="shared" ca="1" si="2"/>
        <v/>
      </c>
      <c r="D511" s="58" t="str">
        <f t="shared" ca="1" si="15"/>
        <v/>
      </c>
      <c r="E511" s="56"/>
      <c r="F511" s="58" t="str">
        <f t="shared" ca="1" si="4"/>
        <v/>
      </c>
      <c r="G511" s="58" t="str">
        <f t="shared" ca="1" si="5"/>
        <v/>
      </c>
      <c r="H511" s="58" t="str">
        <f t="shared" ca="1" si="6"/>
        <v/>
      </c>
      <c r="I511" s="58" t="str">
        <f t="shared" ca="1" si="7"/>
        <v/>
      </c>
      <c r="J511" s="31"/>
      <c r="K511" s="31"/>
      <c r="L511" s="31"/>
      <c r="M511" s="31"/>
      <c r="N511" s="31"/>
      <c r="O511" s="31"/>
      <c r="P511" s="31"/>
      <c r="Q511" s="31"/>
      <c r="R511" s="31"/>
      <c r="S511" s="31"/>
      <c r="T511" s="31"/>
      <c r="U511" s="31"/>
      <c r="V511" s="31"/>
      <c r="W511" s="31"/>
      <c r="X511" s="31"/>
      <c r="Y511" s="31"/>
      <c r="Z511" s="31"/>
    </row>
    <row r="512" spans="1:26" ht="12.75" customHeight="1" x14ac:dyDescent="0.3">
      <c r="A512" s="51" t="str">
        <f t="shared" ca="1" si="8"/>
        <v/>
      </c>
      <c r="B512" s="52" t="str">
        <f t="shared" ca="1" si="1"/>
        <v/>
      </c>
      <c r="C512" s="58" t="str">
        <f t="shared" ca="1" si="2"/>
        <v/>
      </c>
      <c r="D512" s="58" t="str">
        <f t="shared" ca="1" si="15"/>
        <v/>
      </c>
      <c r="E512" s="56"/>
      <c r="F512" s="58" t="str">
        <f t="shared" ca="1" si="4"/>
        <v/>
      </c>
      <c r="G512" s="58" t="str">
        <f t="shared" ca="1" si="5"/>
        <v/>
      </c>
      <c r="H512" s="58" t="str">
        <f t="shared" ca="1" si="6"/>
        <v/>
      </c>
      <c r="I512" s="58" t="str">
        <f t="shared" ca="1" si="7"/>
        <v/>
      </c>
      <c r="J512" s="31"/>
      <c r="K512" s="31"/>
      <c r="L512" s="31"/>
      <c r="M512" s="31"/>
      <c r="N512" s="31"/>
      <c r="O512" s="31"/>
      <c r="P512" s="31"/>
      <c r="Q512" s="31"/>
      <c r="R512" s="31"/>
      <c r="S512" s="31"/>
      <c r="T512" s="31"/>
      <c r="U512" s="31"/>
      <c r="V512" s="31"/>
      <c r="W512" s="31"/>
      <c r="X512" s="31"/>
      <c r="Y512" s="31"/>
      <c r="Z512" s="31"/>
    </row>
    <row r="513" spans="1:26" ht="12.75" customHeight="1" x14ac:dyDescent="0.3">
      <c r="A513" s="51" t="str">
        <f t="shared" ca="1" si="8"/>
        <v/>
      </c>
      <c r="B513" s="52" t="str">
        <f t="shared" ca="1" si="1"/>
        <v/>
      </c>
      <c r="C513" s="58" t="str">
        <f t="shared" ca="1" si="2"/>
        <v/>
      </c>
      <c r="D513" s="58" t="str">
        <f t="shared" ca="1" si="15"/>
        <v/>
      </c>
      <c r="E513" s="56"/>
      <c r="F513" s="58" t="str">
        <f t="shared" ca="1" si="4"/>
        <v/>
      </c>
      <c r="G513" s="58" t="str">
        <f t="shared" ca="1" si="5"/>
        <v/>
      </c>
      <c r="H513" s="58" t="str">
        <f t="shared" ca="1" si="6"/>
        <v/>
      </c>
      <c r="I513" s="58" t="str">
        <f t="shared" ca="1" si="7"/>
        <v/>
      </c>
      <c r="J513" s="31"/>
      <c r="K513" s="31"/>
      <c r="L513" s="31"/>
      <c r="M513" s="31"/>
      <c r="N513" s="31"/>
      <c r="O513" s="31"/>
      <c r="P513" s="31"/>
      <c r="Q513" s="31"/>
      <c r="R513" s="31"/>
      <c r="S513" s="31"/>
      <c r="T513" s="31"/>
      <c r="U513" s="31"/>
      <c r="V513" s="31"/>
      <c r="W513" s="31"/>
      <c r="X513" s="31"/>
      <c r="Y513" s="31"/>
      <c r="Z513" s="31"/>
    </row>
    <row r="514" spans="1:26" ht="12.75" customHeight="1" x14ac:dyDescent="0.3">
      <c r="A514" s="51" t="str">
        <f t="shared" ca="1" si="8"/>
        <v/>
      </c>
      <c r="B514" s="52" t="str">
        <f t="shared" ca="1" si="1"/>
        <v/>
      </c>
      <c r="C514" s="58" t="str">
        <f t="shared" ca="1" si="2"/>
        <v/>
      </c>
      <c r="D514" s="58" t="str">
        <f t="shared" ca="1" si="15"/>
        <v/>
      </c>
      <c r="E514" s="56"/>
      <c r="F514" s="58" t="str">
        <f t="shared" ca="1" si="4"/>
        <v/>
      </c>
      <c r="G514" s="58" t="str">
        <f t="shared" ca="1" si="5"/>
        <v/>
      </c>
      <c r="H514" s="58" t="str">
        <f t="shared" ca="1" si="6"/>
        <v/>
      </c>
      <c r="I514" s="58" t="str">
        <f t="shared" ca="1" si="7"/>
        <v/>
      </c>
      <c r="J514" s="31"/>
      <c r="K514" s="31"/>
      <c r="L514" s="31"/>
      <c r="M514" s="31"/>
      <c r="N514" s="31"/>
      <c r="O514" s="31"/>
      <c r="P514" s="31"/>
      <c r="Q514" s="31"/>
      <c r="R514" s="31"/>
      <c r="S514" s="31"/>
      <c r="T514" s="31"/>
      <c r="U514" s="31"/>
      <c r="V514" s="31"/>
      <c r="W514" s="31"/>
      <c r="X514" s="31"/>
      <c r="Y514" s="31"/>
      <c r="Z514" s="31"/>
    </row>
    <row r="515" spans="1:26" ht="12.75" customHeight="1" x14ac:dyDescent="0.3">
      <c r="A515" s="51" t="str">
        <f t="shared" ca="1" si="8"/>
        <v/>
      </c>
      <c r="B515" s="52" t="str">
        <f t="shared" ca="1" si="1"/>
        <v/>
      </c>
      <c r="C515" s="58" t="str">
        <f t="shared" ca="1" si="2"/>
        <v/>
      </c>
      <c r="D515" s="58" t="str">
        <f t="shared" ca="1" si="15"/>
        <v/>
      </c>
      <c r="E515" s="56"/>
      <c r="F515" s="58" t="str">
        <f t="shared" ca="1" si="4"/>
        <v/>
      </c>
      <c r="G515" s="58" t="str">
        <f t="shared" ca="1" si="5"/>
        <v/>
      </c>
      <c r="H515" s="58" t="str">
        <f t="shared" ca="1" si="6"/>
        <v/>
      </c>
      <c r="I515" s="58" t="str">
        <f t="shared" ca="1" si="7"/>
        <v/>
      </c>
      <c r="J515" s="31"/>
      <c r="K515" s="31"/>
      <c r="L515" s="31"/>
      <c r="M515" s="31"/>
      <c r="N515" s="31"/>
      <c r="O515" s="31"/>
      <c r="P515" s="31"/>
      <c r="Q515" s="31"/>
      <c r="R515" s="31"/>
      <c r="S515" s="31"/>
      <c r="T515" s="31"/>
      <c r="U515" s="31"/>
      <c r="V515" s="31"/>
      <c r="W515" s="31"/>
      <c r="X515" s="31"/>
      <c r="Y515" s="31"/>
      <c r="Z515" s="31"/>
    </row>
    <row r="516" spans="1:26" ht="12.75" customHeight="1" x14ac:dyDescent="0.3">
      <c r="A516" s="51" t="str">
        <f t="shared" ca="1" si="8"/>
        <v/>
      </c>
      <c r="B516" s="52" t="str">
        <f t="shared" ca="1" si="1"/>
        <v/>
      </c>
      <c r="C516" s="58" t="str">
        <f t="shared" ca="1" si="2"/>
        <v/>
      </c>
      <c r="D516" s="58" t="str">
        <f t="shared" ca="1" si="15"/>
        <v/>
      </c>
      <c r="E516" s="56"/>
      <c r="F516" s="58" t="str">
        <f t="shared" ca="1" si="4"/>
        <v/>
      </c>
      <c r="G516" s="58" t="str">
        <f t="shared" ca="1" si="5"/>
        <v/>
      </c>
      <c r="H516" s="58" t="str">
        <f t="shared" ca="1" si="6"/>
        <v/>
      </c>
      <c r="I516" s="58" t="str">
        <f t="shared" ca="1" si="7"/>
        <v/>
      </c>
      <c r="J516" s="31"/>
      <c r="K516" s="31"/>
      <c r="L516" s="31"/>
      <c r="M516" s="31"/>
      <c r="N516" s="31"/>
      <c r="O516" s="31"/>
      <c r="P516" s="31"/>
      <c r="Q516" s="31"/>
      <c r="R516" s="31"/>
      <c r="S516" s="31"/>
      <c r="T516" s="31"/>
      <c r="U516" s="31"/>
      <c r="V516" s="31"/>
      <c r="W516" s="31"/>
      <c r="X516" s="31"/>
      <c r="Y516" s="31"/>
      <c r="Z516" s="31"/>
    </row>
    <row r="517" spans="1:26" ht="12.75" customHeight="1" x14ac:dyDescent="0.3">
      <c r="A517" s="51" t="str">
        <f t="shared" ca="1" si="8"/>
        <v/>
      </c>
      <c r="B517" s="52" t="str">
        <f t="shared" ca="1" si="1"/>
        <v/>
      </c>
      <c r="C517" s="58" t="str">
        <f t="shared" ca="1" si="2"/>
        <v/>
      </c>
      <c r="D517" s="58" t="str">
        <f t="shared" ca="1" si="15"/>
        <v/>
      </c>
      <c r="E517" s="56"/>
      <c r="F517" s="58" t="str">
        <f t="shared" ca="1" si="4"/>
        <v/>
      </c>
      <c r="G517" s="58" t="str">
        <f t="shared" ca="1" si="5"/>
        <v/>
      </c>
      <c r="H517" s="58" t="str">
        <f t="shared" ca="1" si="6"/>
        <v/>
      </c>
      <c r="I517" s="58" t="str">
        <f t="shared" ca="1" si="7"/>
        <v/>
      </c>
      <c r="J517" s="31"/>
      <c r="K517" s="31"/>
      <c r="L517" s="31"/>
      <c r="M517" s="31"/>
      <c r="N517" s="31"/>
      <c r="O517" s="31"/>
      <c r="P517" s="31"/>
      <c r="Q517" s="31"/>
      <c r="R517" s="31"/>
      <c r="S517" s="31"/>
      <c r="T517" s="31"/>
      <c r="U517" s="31"/>
      <c r="V517" s="31"/>
      <c r="W517" s="31"/>
      <c r="X517" s="31"/>
      <c r="Y517" s="31"/>
      <c r="Z517" s="31"/>
    </row>
    <row r="518" spans="1:26" ht="12.75" customHeight="1" x14ac:dyDescent="0.3">
      <c r="A518" s="51" t="str">
        <f t="shared" ca="1" si="8"/>
        <v/>
      </c>
      <c r="B518" s="52" t="str">
        <f t="shared" ca="1" si="1"/>
        <v/>
      </c>
      <c r="C518" s="58" t="str">
        <f t="shared" ca="1" si="2"/>
        <v/>
      </c>
      <c r="D518" s="58" t="str">
        <f t="shared" ca="1" si="15"/>
        <v/>
      </c>
      <c r="E518" s="56"/>
      <c r="F518" s="58" t="str">
        <f t="shared" ca="1" si="4"/>
        <v/>
      </c>
      <c r="G518" s="58" t="str">
        <f t="shared" ca="1" si="5"/>
        <v/>
      </c>
      <c r="H518" s="58" t="str">
        <f t="shared" ca="1" si="6"/>
        <v/>
      </c>
      <c r="I518" s="58" t="str">
        <f t="shared" ca="1" si="7"/>
        <v/>
      </c>
      <c r="J518" s="31"/>
      <c r="K518" s="31"/>
      <c r="L518" s="31"/>
      <c r="M518" s="31"/>
      <c r="N518" s="31"/>
      <c r="O518" s="31"/>
      <c r="P518" s="31"/>
      <c r="Q518" s="31"/>
      <c r="R518" s="31"/>
      <c r="S518" s="31"/>
      <c r="T518" s="31"/>
      <c r="U518" s="31"/>
      <c r="V518" s="31"/>
      <c r="W518" s="31"/>
      <c r="X518" s="31"/>
      <c r="Y518" s="31"/>
      <c r="Z518" s="31"/>
    </row>
    <row r="519" spans="1:26" ht="12.75" customHeight="1" x14ac:dyDescent="0.3">
      <c r="A519" s="51" t="str">
        <f t="shared" ca="1" si="8"/>
        <v/>
      </c>
      <c r="B519" s="52" t="str">
        <f t="shared" ca="1" si="1"/>
        <v/>
      </c>
      <c r="C519" s="58" t="str">
        <f t="shared" ca="1" si="2"/>
        <v/>
      </c>
      <c r="D519" s="58" t="str">
        <f t="shared" ca="1" si="15"/>
        <v/>
      </c>
      <c r="E519" s="56"/>
      <c r="F519" s="58" t="str">
        <f t="shared" ca="1" si="4"/>
        <v/>
      </c>
      <c r="G519" s="58" t="str">
        <f t="shared" ca="1" si="5"/>
        <v/>
      </c>
      <c r="H519" s="58" t="str">
        <f t="shared" ca="1" si="6"/>
        <v/>
      </c>
      <c r="I519" s="58" t="str">
        <f t="shared" ca="1" si="7"/>
        <v/>
      </c>
      <c r="J519" s="31"/>
      <c r="K519" s="31"/>
      <c r="L519" s="31"/>
      <c r="M519" s="31"/>
      <c r="N519" s="31"/>
      <c r="O519" s="31"/>
      <c r="P519" s="31"/>
      <c r="Q519" s="31"/>
      <c r="R519" s="31"/>
      <c r="S519" s="31"/>
      <c r="T519" s="31"/>
      <c r="U519" s="31"/>
      <c r="V519" s="31"/>
      <c r="W519" s="31"/>
      <c r="X519" s="31"/>
      <c r="Y519" s="31"/>
      <c r="Z519" s="31"/>
    </row>
    <row r="520" spans="1:26" ht="12.75" customHeight="1" x14ac:dyDescent="0.3">
      <c r="A520" s="51" t="str">
        <f t="shared" ca="1" si="8"/>
        <v/>
      </c>
      <c r="B520" s="52" t="str">
        <f t="shared" ca="1" si="1"/>
        <v/>
      </c>
      <c r="C520" s="58" t="str">
        <f t="shared" ca="1" si="2"/>
        <v/>
      </c>
      <c r="D520" s="58" t="str">
        <f t="shared" ca="1" si="15"/>
        <v/>
      </c>
      <c r="E520" s="56"/>
      <c r="F520" s="58" t="str">
        <f t="shared" ca="1" si="4"/>
        <v/>
      </c>
      <c r="G520" s="58" t="str">
        <f t="shared" ca="1" si="5"/>
        <v/>
      </c>
      <c r="H520" s="58" t="str">
        <f t="shared" ca="1" si="6"/>
        <v/>
      </c>
      <c r="I520" s="58" t="str">
        <f t="shared" ca="1" si="7"/>
        <v/>
      </c>
      <c r="J520" s="31"/>
      <c r="K520" s="31"/>
      <c r="L520" s="31"/>
      <c r="M520" s="31"/>
      <c r="N520" s="31"/>
      <c r="O520" s="31"/>
      <c r="P520" s="31"/>
      <c r="Q520" s="31"/>
      <c r="R520" s="31"/>
      <c r="S520" s="31"/>
      <c r="T520" s="31"/>
      <c r="U520" s="31"/>
      <c r="V520" s="31"/>
      <c r="W520" s="31"/>
      <c r="X520" s="31"/>
      <c r="Y520" s="31"/>
      <c r="Z520" s="31"/>
    </row>
    <row r="521" spans="1:26" ht="12.75" customHeight="1" x14ac:dyDescent="0.3">
      <c r="A521" s="51" t="str">
        <f t="shared" ca="1" si="8"/>
        <v/>
      </c>
      <c r="B521" s="52" t="str">
        <f t="shared" ca="1" si="1"/>
        <v/>
      </c>
      <c r="C521" s="58" t="str">
        <f t="shared" ca="1" si="2"/>
        <v/>
      </c>
      <c r="D521" s="58" t="str">
        <f t="shared" ca="1" si="15"/>
        <v/>
      </c>
      <c r="E521" s="56"/>
      <c r="F521" s="58" t="str">
        <f t="shared" ca="1" si="4"/>
        <v/>
      </c>
      <c r="G521" s="58" t="str">
        <f t="shared" ca="1" si="5"/>
        <v/>
      </c>
      <c r="H521" s="58" t="str">
        <f t="shared" ca="1" si="6"/>
        <v/>
      </c>
      <c r="I521" s="58" t="str">
        <f t="shared" ca="1" si="7"/>
        <v/>
      </c>
      <c r="J521" s="31"/>
      <c r="K521" s="31"/>
      <c r="L521" s="31"/>
      <c r="M521" s="31"/>
      <c r="N521" s="31"/>
      <c r="O521" s="31"/>
      <c r="P521" s="31"/>
      <c r="Q521" s="31"/>
      <c r="R521" s="31"/>
      <c r="S521" s="31"/>
      <c r="T521" s="31"/>
      <c r="U521" s="31"/>
      <c r="V521" s="31"/>
      <c r="W521" s="31"/>
      <c r="X521" s="31"/>
      <c r="Y521" s="31"/>
      <c r="Z521" s="31"/>
    </row>
    <row r="522" spans="1:26" ht="12.75" customHeight="1" x14ac:dyDescent="0.3">
      <c r="A522" s="51" t="str">
        <f t="shared" ca="1" si="8"/>
        <v/>
      </c>
      <c r="B522" s="52" t="str">
        <f t="shared" ca="1" si="1"/>
        <v/>
      </c>
      <c r="C522" s="58" t="str">
        <f t="shared" ca="1" si="2"/>
        <v/>
      </c>
      <c r="D522" s="58" t="str">
        <f t="shared" ca="1" si="15"/>
        <v/>
      </c>
      <c r="E522" s="56"/>
      <c r="F522" s="58" t="str">
        <f t="shared" ca="1" si="4"/>
        <v/>
      </c>
      <c r="G522" s="58" t="str">
        <f t="shared" ca="1" si="5"/>
        <v/>
      </c>
      <c r="H522" s="58" t="str">
        <f t="shared" ca="1" si="6"/>
        <v/>
      </c>
      <c r="I522" s="58" t="str">
        <f t="shared" ca="1" si="7"/>
        <v/>
      </c>
      <c r="J522" s="31"/>
      <c r="K522" s="31"/>
      <c r="L522" s="31"/>
      <c r="M522" s="31"/>
      <c r="N522" s="31"/>
      <c r="O522" s="31"/>
      <c r="P522" s="31"/>
      <c r="Q522" s="31"/>
      <c r="R522" s="31"/>
      <c r="S522" s="31"/>
      <c r="T522" s="31"/>
      <c r="U522" s="31"/>
      <c r="V522" s="31"/>
      <c r="W522" s="31"/>
      <c r="X522" s="31"/>
      <c r="Y522" s="31"/>
      <c r="Z522" s="31"/>
    </row>
    <row r="523" spans="1:26" ht="12.75" customHeight="1" x14ac:dyDescent="0.3">
      <c r="A523" s="51" t="str">
        <f t="shared" ca="1" si="8"/>
        <v/>
      </c>
      <c r="B523" s="52" t="str">
        <f t="shared" ca="1" si="1"/>
        <v/>
      </c>
      <c r="C523" s="58" t="str">
        <f t="shared" ca="1" si="2"/>
        <v/>
      </c>
      <c r="D523" s="58" t="str">
        <f t="shared" ca="1" si="15"/>
        <v/>
      </c>
      <c r="E523" s="56"/>
      <c r="F523" s="58" t="str">
        <f t="shared" ca="1" si="4"/>
        <v/>
      </c>
      <c r="G523" s="58" t="str">
        <f t="shared" ca="1" si="5"/>
        <v/>
      </c>
      <c r="H523" s="58" t="str">
        <f t="shared" ca="1" si="6"/>
        <v/>
      </c>
      <c r="I523" s="58" t="str">
        <f t="shared" ca="1" si="7"/>
        <v/>
      </c>
      <c r="J523" s="31"/>
      <c r="K523" s="31"/>
      <c r="L523" s="31"/>
      <c r="M523" s="31"/>
      <c r="N523" s="31"/>
      <c r="O523" s="31"/>
      <c r="P523" s="31"/>
      <c r="Q523" s="31"/>
      <c r="R523" s="31"/>
      <c r="S523" s="31"/>
      <c r="T523" s="31"/>
      <c r="U523" s="31"/>
      <c r="V523" s="31"/>
      <c r="W523" s="31"/>
      <c r="X523" s="31"/>
      <c r="Y523" s="31"/>
      <c r="Z523" s="31"/>
    </row>
    <row r="524" spans="1:26" ht="12.75" customHeight="1" x14ac:dyDescent="0.3">
      <c r="A524" s="51" t="str">
        <f t="shared" ca="1" si="8"/>
        <v/>
      </c>
      <c r="B524" s="52" t="str">
        <f t="shared" ca="1" si="1"/>
        <v/>
      </c>
      <c r="C524" s="58" t="str">
        <f t="shared" ca="1" si="2"/>
        <v/>
      </c>
      <c r="D524" s="58" t="str">
        <f t="shared" ca="1" si="15"/>
        <v/>
      </c>
      <c r="E524" s="56"/>
      <c r="F524" s="58" t="str">
        <f t="shared" ca="1" si="4"/>
        <v/>
      </c>
      <c r="G524" s="58" t="str">
        <f t="shared" ca="1" si="5"/>
        <v/>
      </c>
      <c r="H524" s="58" t="str">
        <f t="shared" ca="1" si="6"/>
        <v/>
      </c>
      <c r="I524" s="58" t="str">
        <f t="shared" ca="1" si="7"/>
        <v/>
      </c>
      <c r="J524" s="31"/>
      <c r="K524" s="31"/>
      <c r="L524" s="31"/>
      <c r="M524" s="31"/>
      <c r="N524" s="31"/>
      <c r="O524" s="31"/>
      <c r="P524" s="31"/>
      <c r="Q524" s="31"/>
      <c r="R524" s="31"/>
      <c r="S524" s="31"/>
      <c r="T524" s="31"/>
      <c r="U524" s="31"/>
      <c r="V524" s="31"/>
      <c r="W524" s="31"/>
      <c r="X524" s="31"/>
      <c r="Y524" s="31"/>
      <c r="Z524" s="31"/>
    </row>
    <row r="525" spans="1:26" ht="12.75" customHeight="1" x14ac:dyDescent="0.3">
      <c r="A525" s="51" t="str">
        <f t="shared" ca="1" si="8"/>
        <v/>
      </c>
      <c r="B525" s="52" t="str">
        <f t="shared" ca="1" si="1"/>
        <v/>
      </c>
      <c r="C525" s="58" t="str">
        <f t="shared" ca="1" si="2"/>
        <v/>
      </c>
      <c r="D525" s="58" t="str">
        <f t="shared" ca="1" si="15"/>
        <v/>
      </c>
      <c r="E525" s="56"/>
      <c r="F525" s="58" t="str">
        <f t="shared" ca="1" si="4"/>
        <v/>
      </c>
      <c r="G525" s="58" t="str">
        <f t="shared" ca="1" si="5"/>
        <v/>
      </c>
      <c r="H525" s="58" t="str">
        <f t="shared" ca="1" si="6"/>
        <v/>
      </c>
      <c r="I525" s="58" t="str">
        <f t="shared" ca="1" si="7"/>
        <v/>
      </c>
      <c r="J525" s="31"/>
      <c r="K525" s="31"/>
      <c r="L525" s="31"/>
      <c r="M525" s="31"/>
      <c r="N525" s="31"/>
      <c r="O525" s="31"/>
      <c r="P525" s="31"/>
      <c r="Q525" s="31"/>
      <c r="R525" s="31"/>
      <c r="S525" s="31"/>
      <c r="T525" s="31"/>
      <c r="U525" s="31"/>
      <c r="V525" s="31"/>
      <c r="W525" s="31"/>
      <c r="X525" s="31"/>
      <c r="Y525" s="31"/>
      <c r="Z525" s="31"/>
    </row>
    <row r="526" spans="1:26" ht="12.75" customHeight="1" x14ac:dyDescent="0.3">
      <c r="A526" s="51" t="str">
        <f t="shared" ca="1" si="8"/>
        <v/>
      </c>
      <c r="B526" s="52" t="str">
        <f t="shared" ca="1" si="1"/>
        <v/>
      </c>
      <c r="C526" s="58" t="str">
        <f t="shared" ca="1" si="2"/>
        <v/>
      </c>
      <c r="D526" s="58" t="str">
        <f t="shared" ca="1" si="15"/>
        <v/>
      </c>
      <c r="E526" s="56"/>
      <c r="F526" s="58" t="str">
        <f t="shared" ca="1" si="4"/>
        <v/>
      </c>
      <c r="G526" s="58" t="str">
        <f t="shared" ca="1" si="5"/>
        <v/>
      </c>
      <c r="H526" s="58" t="str">
        <f t="shared" ca="1" si="6"/>
        <v/>
      </c>
      <c r="I526" s="58" t="str">
        <f t="shared" ca="1" si="7"/>
        <v/>
      </c>
      <c r="J526" s="31"/>
      <c r="K526" s="31"/>
      <c r="L526" s="31"/>
      <c r="M526" s="31"/>
      <c r="N526" s="31"/>
      <c r="O526" s="31"/>
      <c r="P526" s="31"/>
      <c r="Q526" s="31"/>
      <c r="R526" s="31"/>
      <c r="S526" s="31"/>
      <c r="T526" s="31"/>
      <c r="U526" s="31"/>
      <c r="V526" s="31"/>
      <c r="W526" s="31"/>
      <c r="X526" s="31"/>
      <c r="Y526" s="31"/>
      <c r="Z526" s="31"/>
    </row>
    <row r="527" spans="1:26" ht="12.75" customHeight="1" x14ac:dyDescent="0.3">
      <c r="A527" s="51" t="str">
        <f t="shared" ca="1" si="8"/>
        <v/>
      </c>
      <c r="B527" s="52" t="str">
        <f t="shared" ca="1" si="1"/>
        <v/>
      </c>
      <c r="C527" s="58" t="str">
        <f t="shared" ca="1" si="2"/>
        <v/>
      </c>
      <c r="D527" s="58" t="str">
        <f t="shared" ca="1" si="15"/>
        <v/>
      </c>
      <c r="E527" s="56"/>
      <c r="F527" s="58" t="str">
        <f t="shared" ca="1" si="4"/>
        <v/>
      </c>
      <c r="G527" s="58" t="str">
        <f t="shared" ca="1" si="5"/>
        <v/>
      </c>
      <c r="H527" s="58" t="str">
        <f t="shared" ca="1" si="6"/>
        <v/>
      </c>
      <c r="I527" s="58" t="str">
        <f t="shared" ca="1" si="7"/>
        <v/>
      </c>
      <c r="J527" s="31"/>
      <c r="K527" s="31"/>
      <c r="L527" s="31"/>
      <c r="M527" s="31"/>
      <c r="N527" s="31"/>
      <c r="O527" s="31"/>
      <c r="P527" s="31"/>
      <c r="Q527" s="31"/>
      <c r="R527" s="31"/>
      <c r="S527" s="31"/>
      <c r="T527" s="31"/>
      <c r="U527" s="31"/>
      <c r="V527" s="31"/>
      <c r="W527" s="31"/>
      <c r="X527" s="31"/>
      <c r="Y527" s="31"/>
      <c r="Z527" s="31"/>
    </row>
    <row r="528" spans="1:26" ht="12.75" customHeight="1" x14ac:dyDescent="0.3">
      <c r="A528" s="51" t="str">
        <f t="shared" ca="1" si="8"/>
        <v/>
      </c>
      <c r="B528" s="52" t="str">
        <f t="shared" ca="1" si="1"/>
        <v/>
      </c>
      <c r="C528" s="58" t="str">
        <f t="shared" ca="1" si="2"/>
        <v/>
      </c>
      <c r="D528" s="58" t="str">
        <f t="shared" ca="1" si="15"/>
        <v/>
      </c>
      <c r="E528" s="56"/>
      <c r="F528" s="58" t="str">
        <f t="shared" ca="1" si="4"/>
        <v/>
      </c>
      <c r="G528" s="58" t="str">
        <f t="shared" ca="1" si="5"/>
        <v/>
      </c>
      <c r="H528" s="58" t="str">
        <f t="shared" ca="1" si="6"/>
        <v/>
      </c>
      <c r="I528" s="58" t="str">
        <f t="shared" ca="1" si="7"/>
        <v/>
      </c>
      <c r="J528" s="31"/>
      <c r="K528" s="31"/>
      <c r="L528" s="31"/>
      <c r="M528" s="31"/>
      <c r="N528" s="31"/>
      <c r="O528" s="31"/>
      <c r="P528" s="31"/>
      <c r="Q528" s="31"/>
      <c r="R528" s="31"/>
      <c r="S528" s="31"/>
      <c r="T528" s="31"/>
      <c r="U528" s="31"/>
      <c r="V528" s="31"/>
      <c r="W528" s="31"/>
      <c r="X528" s="31"/>
      <c r="Y528" s="31"/>
      <c r="Z528" s="31"/>
    </row>
    <row r="529" spans="1:26" ht="12.75" customHeight="1" x14ac:dyDescent="0.3">
      <c r="A529" s="51" t="str">
        <f t="shared" ca="1" si="8"/>
        <v/>
      </c>
      <c r="B529" s="52" t="str">
        <f t="shared" ca="1" si="1"/>
        <v/>
      </c>
      <c r="C529" s="58" t="str">
        <f t="shared" ca="1" si="2"/>
        <v/>
      </c>
      <c r="D529" s="58" t="str">
        <f t="shared" ca="1" si="15"/>
        <v/>
      </c>
      <c r="E529" s="56"/>
      <c r="F529" s="58" t="str">
        <f t="shared" ca="1" si="4"/>
        <v/>
      </c>
      <c r="G529" s="58" t="str">
        <f t="shared" ca="1" si="5"/>
        <v/>
      </c>
      <c r="H529" s="58" t="str">
        <f t="shared" ca="1" si="6"/>
        <v/>
      </c>
      <c r="I529" s="58" t="str">
        <f t="shared" ca="1" si="7"/>
        <v/>
      </c>
      <c r="J529" s="31"/>
      <c r="K529" s="31"/>
      <c r="L529" s="31"/>
      <c r="M529" s="31"/>
      <c r="N529" s="31"/>
      <c r="O529" s="31"/>
      <c r="P529" s="31"/>
      <c r="Q529" s="31"/>
      <c r="R529" s="31"/>
      <c r="S529" s="31"/>
      <c r="T529" s="31"/>
      <c r="U529" s="31"/>
      <c r="V529" s="31"/>
      <c r="W529" s="31"/>
      <c r="X529" s="31"/>
      <c r="Y529" s="31"/>
      <c r="Z529" s="31"/>
    </row>
    <row r="530" spans="1:26" ht="12.75" customHeight="1" x14ac:dyDescent="0.3">
      <c r="A530" s="51" t="str">
        <f t="shared" ca="1" si="8"/>
        <v/>
      </c>
      <c r="B530" s="52" t="str">
        <f t="shared" ca="1" si="1"/>
        <v/>
      </c>
      <c r="C530" s="58" t="str">
        <f t="shared" ca="1" si="2"/>
        <v/>
      </c>
      <c r="D530" s="58" t="str">
        <f t="shared" ca="1" si="15"/>
        <v/>
      </c>
      <c r="E530" s="56"/>
      <c r="F530" s="58" t="str">
        <f t="shared" ca="1" si="4"/>
        <v/>
      </c>
      <c r="G530" s="58" t="str">
        <f t="shared" ca="1" si="5"/>
        <v/>
      </c>
      <c r="H530" s="58" t="str">
        <f t="shared" ca="1" si="6"/>
        <v/>
      </c>
      <c r="I530" s="58" t="str">
        <f t="shared" ca="1" si="7"/>
        <v/>
      </c>
      <c r="J530" s="31"/>
      <c r="K530" s="31"/>
      <c r="L530" s="31"/>
      <c r="M530" s="31"/>
      <c r="N530" s="31"/>
      <c r="O530" s="31"/>
      <c r="P530" s="31"/>
      <c r="Q530" s="31"/>
      <c r="R530" s="31"/>
      <c r="S530" s="31"/>
      <c r="T530" s="31"/>
      <c r="U530" s="31"/>
      <c r="V530" s="31"/>
      <c r="W530" s="31"/>
      <c r="X530" s="31"/>
      <c r="Y530" s="31"/>
      <c r="Z530" s="31"/>
    </row>
    <row r="531" spans="1:26" ht="12.75" customHeight="1" x14ac:dyDescent="0.3">
      <c r="A531" s="51" t="str">
        <f t="shared" ca="1" si="8"/>
        <v/>
      </c>
      <c r="B531" s="52" t="str">
        <f t="shared" ca="1" si="1"/>
        <v/>
      </c>
      <c r="C531" s="58" t="str">
        <f t="shared" ca="1" si="2"/>
        <v/>
      </c>
      <c r="D531" s="58" t="str">
        <f t="shared" ca="1" si="15"/>
        <v/>
      </c>
      <c r="E531" s="56"/>
      <c r="F531" s="58" t="str">
        <f t="shared" ca="1" si="4"/>
        <v/>
      </c>
      <c r="G531" s="58" t="str">
        <f t="shared" ca="1" si="5"/>
        <v/>
      </c>
      <c r="H531" s="58" t="str">
        <f t="shared" ca="1" si="6"/>
        <v/>
      </c>
      <c r="I531" s="58" t="str">
        <f t="shared" ca="1" si="7"/>
        <v/>
      </c>
      <c r="J531" s="31"/>
      <c r="K531" s="31"/>
      <c r="L531" s="31"/>
      <c r="M531" s="31"/>
      <c r="N531" s="31"/>
      <c r="O531" s="31"/>
      <c r="P531" s="31"/>
      <c r="Q531" s="31"/>
      <c r="R531" s="31"/>
      <c r="S531" s="31"/>
      <c r="T531" s="31"/>
      <c r="U531" s="31"/>
      <c r="V531" s="31"/>
      <c r="W531" s="31"/>
      <c r="X531" s="31"/>
      <c r="Y531" s="31"/>
      <c r="Z531" s="31"/>
    </row>
    <row r="532" spans="1:26" ht="12.75" customHeight="1" x14ac:dyDescent="0.3">
      <c r="A532" s="51" t="str">
        <f t="shared" ca="1" si="8"/>
        <v/>
      </c>
      <c r="B532" s="52" t="str">
        <f t="shared" ca="1" si="1"/>
        <v/>
      </c>
      <c r="C532" s="58" t="str">
        <f t="shared" ca="1" si="2"/>
        <v/>
      </c>
      <c r="D532" s="58" t="str">
        <f t="shared" ca="1" si="15"/>
        <v/>
      </c>
      <c r="E532" s="56"/>
      <c r="F532" s="58" t="str">
        <f t="shared" ca="1" si="4"/>
        <v/>
      </c>
      <c r="G532" s="58" t="str">
        <f t="shared" ca="1" si="5"/>
        <v/>
      </c>
      <c r="H532" s="58" t="str">
        <f t="shared" ca="1" si="6"/>
        <v/>
      </c>
      <c r="I532" s="58" t="str">
        <f t="shared" ca="1" si="7"/>
        <v/>
      </c>
      <c r="J532" s="31"/>
      <c r="K532" s="31"/>
      <c r="L532" s="31"/>
      <c r="M532" s="31"/>
      <c r="N532" s="31"/>
      <c r="O532" s="31"/>
      <c r="P532" s="31"/>
      <c r="Q532" s="31"/>
      <c r="R532" s="31"/>
      <c r="S532" s="31"/>
      <c r="T532" s="31"/>
      <c r="U532" s="31"/>
      <c r="V532" s="31"/>
      <c r="W532" s="31"/>
      <c r="X532" s="31"/>
      <c r="Y532" s="31"/>
      <c r="Z532" s="31"/>
    </row>
    <row r="533" spans="1:26" ht="12.75" customHeight="1" x14ac:dyDescent="0.3">
      <c r="A533" s="51" t="str">
        <f t="shared" ca="1" si="8"/>
        <v/>
      </c>
      <c r="B533" s="52" t="str">
        <f t="shared" ca="1" si="1"/>
        <v/>
      </c>
      <c r="C533" s="58" t="str">
        <f t="shared" ca="1" si="2"/>
        <v/>
      </c>
      <c r="D533" s="58" t="str">
        <f t="shared" ca="1" si="15"/>
        <v/>
      </c>
      <c r="E533" s="56"/>
      <c r="F533" s="58" t="str">
        <f t="shared" ca="1" si="4"/>
        <v/>
      </c>
      <c r="G533" s="58" t="str">
        <f t="shared" ca="1" si="5"/>
        <v/>
      </c>
      <c r="H533" s="58" t="str">
        <f t="shared" ca="1" si="6"/>
        <v/>
      </c>
      <c r="I533" s="58" t="str">
        <f t="shared" ca="1" si="7"/>
        <v/>
      </c>
      <c r="J533" s="31"/>
      <c r="K533" s="31"/>
      <c r="L533" s="31"/>
      <c r="M533" s="31"/>
      <c r="N533" s="31"/>
      <c r="O533" s="31"/>
      <c r="P533" s="31"/>
      <c r="Q533" s="31"/>
      <c r="R533" s="31"/>
      <c r="S533" s="31"/>
      <c r="T533" s="31"/>
      <c r="U533" s="31"/>
      <c r="V533" s="31"/>
      <c r="W533" s="31"/>
      <c r="X533" s="31"/>
      <c r="Y533" s="31"/>
      <c r="Z533" s="31"/>
    </row>
    <row r="534" spans="1:26" ht="12.75" customHeight="1" x14ac:dyDescent="0.3">
      <c r="A534" s="51" t="str">
        <f t="shared" ca="1" si="8"/>
        <v/>
      </c>
      <c r="B534" s="52" t="str">
        <f t="shared" ca="1" si="1"/>
        <v/>
      </c>
      <c r="C534" s="58" t="str">
        <f t="shared" ca="1" si="2"/>
        <v/>
      </c>
      <c r="D534" s="58" t="str">
        <f t="shared" ca="1" si="15"/>
        <v/>
      </c>
      <c r="E534" s="56"/>
      <c r="F534" s="58" t="str">
        <f t="shared" ca="1" si="4"/>
        <v/>
      </c>
      <c r="G534" s="58" t="str">
        <f t="shared" ca="1" si="5"/>
        <v/>
      </c>
      <c r="H534" s="58" t="str">
        <f t="shared" ca="1" si="6"/>
        <v/>
      </c>
      <c r="I534" s="58" t="str">
        <f t="shared" ca="1" si="7"/>
        <v/>
      </c>
      <c r="J534" s="31"/>
      <c r="K534" s="31"/>
      <c r="L534" s="31"/>
      <c r="M534" s="31"/>
      <c r="N534" s="31"/>
      <c r="O534" s="31"/>
      <c r="P534" s="31"/>
      <c r="Q534" s="31"/>
      <c r="R534" s="31"/>
      <c r="S534" s="31"/>
      <c r="T534" s="31"/>
      <c r="U534" s="31"/>
      <c r="V534" s="31"/>
      <c r="W534" s="31"/>
      <c r="X534" s="31"/>
      <c r="Y534" s="31"/>
      <c r="Z534" s="31"/>
    </row>
    <row r="535" spans="1:26" ht="12.75" customHeight="1" x14ac:dyDescent="0.3">
      <c r="A535" s="51" t="str">
        <f t="shared" ca="1" si="8"/>
        <v/>
      </c>
      <c r="B535" s="52" t="str">
        <f t="shared" ca="1" si="1"/>
        <v/>
      </c>
      <c r="C535" s="58" t="str">
        <f t="shared" ca="1" si="2"/>
        <v/>
      </c>
      <c r="D535" s="58" t="str">
        <f t="shared" ca="1" si="15"/>
        <v/>
      </c>
      <c r="E535" s="56"/>
      <c r="F535" s="58" t="str">
        <f t="shared" ca="1" si="4"/>
        <v/>
      </c>
      <c r="G535" s="58" t="str">
        <f t="shared" ca="1" si="5"/>
        <v/>
      </c>
      <c r="H535" s="58" t="str">
        <f t="shared" ca="1" si="6"/>
        <v/>
      </c>
      <c r="I535" s="58" t="str">
        <f t="shared" ca="1" si="7"/>
        <v/>
      </c>
      <c r="J535" s="31"/>
      <c r="K535" s="31"/>
      <c r="L535" s="31"/>
      <c r="M535" s="31"/>
      <c r="N535" s="31"/>
      <c r="O535" s="31"/>
      <c r="P535" s="31"/>
      <c r="Q535" s="31"/>
      <c r="R535" s="31"/>
      <c r="S535" s="31"/>
      <c r="T535" s="31"/>
      <c r="U535" s="31"/>
      <c r="V535" s="31"/>
      <c r="W535" s="31"/>
      <c r="X535" s="31"/>
      <c r="Y535" s="31"/>
      <c r="Z535" s="31"/>
    </row>
    <row r="536" spans="1:26" ht="12.75" customHeight="1" x14ac:dyDescent="0.3">
      <c r="A536" s="51" t="str">
        <f t="shared" ca="1" si="8"/>
        <v/>
      </c>
      <c r="B536" s="52" t="str">
        <f t="shared" ca="1" si="1"/>
        <v/>
      </c>
      <c r="C536" s="58" t="str">
        <f t="shared" ca="1" si="2"/>
        <v/>
      </c>
      <c r="D536" s="58" t="str">
        <f t="shared" ref="D536:D599" ca="1" si="16">IF(B536="","",IF(roundOpt,ROUND((B536-B535)*$I$8*H535,2),(B536-B535)*$I$8*H535))</f>
        <v/>
      </c>
      <c r="E536" s="56"/>
      <c r="F536" s="58" t="str">
        <f t="shared" ca="1" si="4"/>
        <v/>
      </c>
      <c r="G536" s="58" t="str">
        <f t="shared" ca="1" si="5"/>
        <v/>
      </c>
      <c r="H536" s="58" t="str">
        <f t="shared" ca="1" si="6"/>
        <v/>
      </c>
      <c r="I536" s="58" t="str">
        <f t="shared" ca="1" si="7"/>
        <v/>
      </c>
      <c r="J536" s="31"/>
      <c r="K536" s="31"/>
      <c r="L536" s="31"/>
      <c r="M536" s="31"/>
      <c r="N536" s="31"/>
      <c r="O536" s="31"/>
      <c r="P536" s="31"/>
      <c r="Q536" s="31"/>
      <c r="R536" s="31"/>
      <c r="S536" s="31"/>
      <c r="T536" s="31"/>
      <c r="U536" s="31"/>
      <c r="V536" s="31"/>
      <c r="W536" s="31"/>
      <c r="X536" s="31"/>
      <c r="Y536" s="31"/>
      <c r="Z536" s="31"/>
    </row>
    <row r="537" spans="1:26" ht="12.75" customHeight="1" x14ac:dyDescent="0.3">
      <c r="A537" s="51" t="str">
        <f t="shared" ca="1" si="8"/>
        <v/>
      </c>
      <c r="B537" s="52" t="str">
        <f t="shared" ca="1" si="1"/>
        <v/>
      </c>
      <c r="C537" s="58" t="str">
        <f t="shared" ca="1" si="2"/>
        <v/>
      </c>
      <c r="D537" s="58" t="str">
        <f t="shared" ca="1" si="16"/>
        <v/>
      </c>
      <c r="E537" s="56"/>
      <c r="F537" s="58" t="str">
        <f t="shared" ca="1" si="4"/>
        <v/>
      </c>
      <c r="G537" s="58" t="str">
        <f t="shared" ca="1" si="5"/>
        <v/>
      </c>
      <c r="H537" s="58" t="str">
        <f t="shared" ca="1" si="6"/>
        <v/>
      </c>
      <c r="I537" s="58" t="str">
        <f t="shared" ca="1" si="7"/>
        <v/>
      </c>
      <c r="J537" s="31"/>
      <c r="K537" s="31"/>
      <c r="L537" s="31"/>
      <c r="M537" s="31"/>
      <c r="N537" s="31"/>
      <c r="O537" s="31"/>
      <c r="P537" s="31"/>
      <c r="Q537" s="31"/>
      <c r="R537" s="31"/>
      <c r="S537" s="31"/>
      <c r="T537" s="31"/>
      <c r="U537" s="31"/>
      <c r="V537" s="31"/>
      <c r="W537" s="31"/>
      <c r="X537" s="31"/>
      <c r="Y537" s="31"/>
      <c r="Z537" s="31"/>
    </row>
    <row r="538" spans="1:26" ht="12.75" customHeight="1" x14ac:dyDescent="0.3">
      <c r="A538" s="51" t="str">
        <f t="shared" ca="1" si="8"/>
        <v/>
      </c>
      <c r="B538" s="52" t="str">
        <f t="shared" ca="1" si="1"/>
        <v/>
      </c>
      <c r="C538" s="58" t="str">
        <f t="shared" ca="1" si="2"/>
        <v/>
      </c>
      <c r="D538" s="58" t="str">
        <f t="shared" ca="1" si="16"/>
        <v/>
      </c>
      <c r="E538" s="56"/>
      <c r="F538" s="58" t="str">
        <f t="shared" ca="1" si="4"/>
        <v/>
      </c>
      <c r="G538" s="58" t="str">
        <f t="shared" ca="1" si="5"/>
        <v/>
      </c>
      <c r="H538" s="58" t="str">
        <f t="shared" ca="1" si="6"/>
        <v/>
      </c>
      <c r="I538" s="58" t="str">
        <f t="shared" ca="1" si="7"/>
        <v/>
      </c>
      <c r="J538" s="31"/>
      <c r="K538" s="31"/>
      <c r="L538" s="31"/>
      <c r="M538" s="31"/>
      <c r="N538" s="31"/>
      <c r="O538" s="31"/>
      <c r="P538" s="31"/>
      <c r="Q538" s="31"/>
      <c r="R538" s="31"/>
      <c r="S538" s="31"/>
      <c r="T538" s="31"/>
      <c r="U538" s="31"/>
      <c r="V538" s="31"/>
      <c r="W538" s="31"/>
      <c r="X538" s="31"/>
      <c r="Y538" s="31"/>
      <c r="Z538" s="31"/>
    </row>
    <row r="539" spans="1:26" ht="12.75" customHeight="1" x14ac:dyDescent="0.3">
      <c r="A539" s="51" t="str">
        <f t="shared" ca="1" si="8"/>
        <v/>
      </c>
      <c r="B539" s="52" t="str">
        <f t="shared" ca="1" si="1"/>
        <v/>
      </c>
      <c r="C539" s="58" t="str">
        <f t="shared" ca="1" si="2"/>
        <v/>
      </c>
      <c r="D539" s="58" t="str">
        <f t="shared" ca="1" si="16"/>
        <v/>
      </c>
      <c r="E539" s="56"/>
      <c r="F539" s="58" t="str">
        <f t="shared" ca="1" si="4"/>
        <v/>
      </c>
      <c r="G539" s="58" t="str">
        <f t="shared" ca="1" si="5"/>
        <v/>
      </c>
      <c r="H539" s="58" t="str">
        <f t="shared" ca="1" si="6"/>
        <v/>
      </c>
      <c r="I539" s="58" t="str">
        <f t="shared" ca="1" si="7"/>
        <v/>
      </c>
      <c r="J539" s="31"/>
      <c r="K539" s="31"/>
      <c r="L539" s="31"/>
      <c r="M539" s="31"/>
      <c r="N539" s="31"/>
      <c r="O539" s="31"/>
      <c r="P539" s="31"/>
      <c r="Q539" s="31"/>
      <c r="R539" s="31"/>
      <c r="S539" s="31"/>
      <c r="T539" s="31"/>
      <c r="U539" s="31"/>
      <c r="V539" s="31"/>
      <c r="W539" s="31"/>
      <c r="X539" s="31"/>
      <c r="Y539" s="31"/>
      <c r="Z539" s="31"/>
    </row>
    <row r="540" spans="1:26" ht="12.75" customHeight="1" x14ac:dyDescent="0.3">
      <c r="A540" s="51" t="str">
        <f t="shared" ca="1" si="8"/>
        <v/>
      </c>
      <c r="B540" s="52" t="str">
        <f t="shared" ca="1" si="1"/>
        <v/>
      </c>
      <c r="C540" s="58" t="str">
        <f t="shared" ca="1" si="2"/>
        <v/>
      </c>
      <c r="D540" s="58" t="str">
        <f t="shared" ca="1" si="16"/>
        <v/>
      </c>
      <c r="E540" s="56"/>
      <c r="F540" s="58" t="str">
        <f t="shared" ca="1" si="4"/>
        <v/>
      </c>
      <c r="G540" s="58" t="str">
        <f t="shared" ca="1" si="5"/>
        <v/>
      </c>
      <c r="H540" s="58" t="str">
        <f t="shared" ca="1" si="6"/>
        <v/>
      </c>
      <c r="I540" s="58" t="str">
        <f t="shared" ca="1" si="7"/>
        <v/>
      </c>
      <c r="J540" s="31"/>
      <c r="K540" s="31"/>
      <c r="L540" s="31"/>
      <c r="M540" s="31"/>
      <c r="N540" s="31"/>
      <c r="O540" s="31"/>
      <c r="P540" s="31"/>
      <c r="Q540" s="31"/>
      <c r="R540" s="31"/>
      <c r="S540" s="31"/>
      <c r="T540" s="31"/>
      <c r="U540" s="31"/>
      <c r="V540" s="31"/>
      <c r="W540" s="31"/>
      <c r="X540" s="31"/>
      <c r="Y540" s="31"/>
      <c r="Z540" s="31"/>
    </row>
    <row r="541" spans="1:26" ht="12.75" customHeight="1" x14ac:dyDescent="0.3">
      <c r="A541" s="51" t="str">
        <f t="shared" ca="1" si="8"/>
        <v/>
      </c>
      <c r="B541" s="52" t="str">
        <f t="shared" ca="1" si="1"/>
        <v/>
      </c>
      <c r="C541" s="58" t="str">
        <f t="shared" ca="1" si="2"/>
        <v/>
      </c>
      <c r="D541" s="58" t="str">
        <f t="shared" ca="1" si="16"/>
        <v/>
      </c>
      <c r="E541" s="56"/>
      <c r="F541" s="58" t="str">
        <f t="shared" ca="1" si="4"/>
        <v/>
      </c>
      <c r="G541" s="58" t="str">
        <f t="shared" ca="1" si="5"/>
        <v/>
      </c>
      <c r="H541" s="58" t="str">
        <f t="shared" ca="1" si="6"/>
        <v/>
      </c>
      <c r="I541" s="58" t="str">
        <f t="shared" ca="1" si="7"/>
        <v/>
      </c>
      <c r="J541" s="31"/>
      <c r="K541" s="31"/>
      <c r="L541" s="31"/>
      <c r="M541" s="31"/>
      <c r="N541" s="31"/>
      <c r="O541" s="31"/>
      <c r="P541" s="31"/>
      <c r="Q541" s="31"/>
      <c r="R541" s="31"/>
      <c r="S541" s="31"/>
      <c r="T541" s="31"/>
      <c r="U541" s="31"/>
      <c r="V541" s="31"/>
      <c r="W541" s="31"/>
      <c r="X541" s="31"/>
      <c r="Y541" s="31"/>
      <c r="Z541" s="31"/>
    </row>
    <row r="542" spans="1:26" ht="12.75" customHeight="1" x14ac:dyDescent="0.3">
      <c r="A542" s="51" t="str">
        <f t="shared" ca="1" si="8"/>
        <v/>
      </c>
      <c r="B542" s="52" t="str">
        <f t="shared" ca="1" si="1"/>
        <v/>
      </c>
      <c r="C542" s="58" t="str">
        <f t="shared" ca="1" si="2"/>
        <v/>
      </c>
      <c r="D542" s="58" t="str">
        <f t="shared" ca="1" si="16"/>
        <v/>
      </c>
      <c r="E542" s="56"/>
      <c r="F542" s="58" t="str">
        <f t="shared" ca="1" si="4"/>
        <v/>
      </c>
      <c r="G542" s="58" t="str">
        <f t="shared" ca="1" si="5"/>
        <v/>
      </c>
      <c r="H542" s="58" t="str">
        <f t="shared" ca="1" si="6"/>
        <v/>
      </c>
      <c r="I542" s="58" t="str">
        <f t="shared" ca="1" si="7"/>
        <v/>
      </c>
      <c r="J542" s="31"/>
      <c r="K542" s="31"/>
      <c r="L542" s="31"/>
      <c r="M542" s="31"/>
      <c r="N542" s="31"/>
      <c r="O542" s="31"/>
      <c r="P542" s="31"/>
      <c r="Q542" s="31"/>
      <c r="R542" s="31"/>
      <c r="S542" s="31"/>
      <c r="T542" s="31"/>
      <c r="U542" s="31"/>
      <c r="V542" s="31"/>
      <c r="W542" s="31"/>
      <c r="X542" s="31"/>
      <c r="Y542" s="31"/>
      <c r="Z542" s="31"/>
    </row>
    <row r="543" spans="1:26" ht="12.75" customHeight="1" x14ac:dyDescent="0.3">
      <c r="A543" s="51" t="str">
        <f t="shared" ca="1" si="8"/>
        <v/>
      </c>
      <c r="B543" s="52" t="str">
        <f t="shared" ca="1" si="1"/>
        <v/>
      </c>
      <c r="C543" s="58" t="str">
        <f t="shared" ca="1" si="2"/>
        <v/>
      </c>
      <c r="D543" s="58" t="str">
        <f t="shared" ca="1" si="16"/>
        <v/>
      </c>
      <c r="E543" s="56"/>
      <c r="F543" s="58" t="str">
        <f t="shared" ca="1" si="4"/>
        <v/>
      </c>
      <c r="G543" s="58" t="str">
        <f t="shared" ca="1" si="5"/>
        <v/>
      </c>
      <c r="H543" s="58" t="str">
        <f t="shared" ca="1" si="6"/>
        <v/>
      </c>
      <c r="I543" s="58" t="str">
        <f t="shared" ca="1" si="7"/>
        <v/>
      </c>
      <c r="J543" s="31"/>
      <c r="K543" s="31"/>
      <c r="L543" s="31"/>
      <c r="M543" s="31"/>
      <c r="N543" s="31"/>
      <c r="O543" s="31"/>
      <c r="P543" s="31"/>
      <c r="Q543" s="31"/>
      <c r="R543" s="31"/>
      <c r="S543" s="31"/>
      <c r="T543" s="31"/>
      <c r="U543" s="31"/>
      <c r="V543" s="31"/>
      <c r="W543" s="31"/>
      <c r="X543" s="31"/>
      <c r="Y543" s="31"/>
      <c r="Z543" s="31"/>
    </row>
    <row r="544" spans="1:26" ht="12.75" customHeight="1" x14ac:dyDescent="0.3">
      <c r="A544" s="51" t="str">
        <f t="shared" ca="1" si="8"/>
        <v/>
      </c>
      <c r="B544" s="52" t="str">
        <f t="shared" ca="1" si="1"/>
        <v/>
      </c>
      <c r="C544" s="58" t="str">
        <f t="shared" ca="1" si="2"/>
        <v/>
      </c>
      <c r="D544" s="58" t="str">
        <f t="shared" ca="1" si="16"/>
        <v/>
      </c>
      <c r="E544" s="56"/>
      <c r="F544" s="58" t="str">
        <f t="shared" ca="1" si="4"/>
        <v/>
      </c>
      <c r="G544" s="58" t="str">
        <f t="shared" ca="1" si="5"/>
        <v/>
      </c>
      <c r="H544" s="58" t="str">
        <f t="shared" ca="1" si="6"/>
        <v/>
      </c>
      <c r="I544" s="58" t="str">
        <f t="shared" ca="1" si="7"/>
        <v/>
      </c>
      <c r="J544" s="31"/>
      <c r="K544" s="31"/>
      <c r="L544" s="31"/>
      <c r="M544" s="31"/>
      <c r="N544" s="31"/>
      <c r="O544" s="31"/>
      <c r="P544" s="31"/>
      <c r="Q544" s="31"/>
      <c r="R544" s="31"/>
      <c r="S544" s="31"/>
      <c r="T544" s="31"/>
      <c r="U544" s="31"/>
      <c r="V544" s="31"/>
      <c r="W544" s="31"/>
      <c r="X544" s="31"/>
      <c r="Y544" s="31"/>
      <c r="Z544" s="31"/>
    </row>
    <row r="545" spans="1:26" ht="12.75" customHeight="1" x14ac:dyDescent="0.3">
      <c r="A545" s="51" t="str">
        <f t="shared" ca="1" si="8"/>
        <v/>
      </c>
      <c r="B545" s="52" t="str">
        <f t="shared" ca="1" si="1"/>
        <v/>
      </c>
      <c r="C545" s="58" t="str">
        <f t="shared" ca="1" si="2"/>
        <v/>
      </c>
      <c r="D545" s="58" t="str">
        <f t="shared" ca="1" si="16"/>
        <v/>
      </c>
      <c r="E545" s="56"/>
      <c r="F545" s="58" t="str">
        <f t="shared" ca="1" si="4"/>
        <v/>
      </c>
      <c r="G545" s="58" t="str">
        <f t="shared" ca="1" si="5"/>
        <v/>
      </c>
      <c r="H545" s="58" t="str">
        <f t="shared" ca="1" si="6"/>
        <v/>
      </c>
      <c r="I545" s="58" t="str">
        <f t="shared" ca="1" si="7"/>
        <v/>
      </c>
      <c r="J545" s="31"/>
      <c r="K545" s="31"/>
      <c r="L545" s="31"/>
      <c r="M545" s="31"/>
      <c r="N545" s="31"/>
      <c r="O545" s="31"/>
      <c r="P545" s="31"/>
      <c r="Q545" s="31"/>
      <c r="R545" s="31"/>
      <c r="S545" s="31"/>
      <c r="T545" s="31"/>
      <c r="U545" s="31"/>
      <c r="V545" s="31"/>
      <c r="W545" s="31"/>
      <c r="X545" s="31"/>
      <c r="Y545" s="31"/>
      <c r="Z545" s="31"/>
    </row>
    <row r="546" spans="1:26" ht="12.75" customHeight="1" x14ac:dyDescent="0.3">
      <c r="A546" s="51" t="str">
        <f t="shared" ca="1" si="8"/>
        <v/>
      </c>
      <c r="B546" s="52" t="str">
        <f t="shared" ca="1" si="1"/>
        <v/>
      </c>
      <c r="C546" s="58" t="str">
        <f t="shared" ca="1" si="2"/>
        <v/>
      </c>
      <c r="D546" s="58" t="str">
        <f t="shared" ca="1" si="16"/>
        <v/>
      </c>
      <c r="E546" s="56"/>
      <c r="F546" s="58" t="str">
        <f t="shared" ca="1" si="4"/>
        <v/>
      </c>
      <c r="G546" s="58" t="str">
        <f t="shared" ca="1" si="5"/>
        <v/>
      </c>
      <c r="H546" s="58" t="str">
        <f t="shared" ca="1" si="6"/>
        <v/>
      </c>
      <c r="I546" s="58" t="str">
        <f t="shared" ca="1" si="7"/>
        <v/>
      </c>
      <c r="J546" s="31"/>
      <c r="K546" s="31"/>
      <c r="L546" s="31"/>
      <c r="M546" s="31"/>
      <c r="N546" s="31"/>
      <c r="O546" s="31"/>
      <c r="P546" s="31"/>
      <c r="Q546" s="31"/>
      <c r="R546" s="31"/>
      <c r="S546" s="31"/>
      <c r="T546" s="31"/>
      <c r="U546" s="31"/>
      <c r="V546" s="31"/>
      <c r="W546" s="31"/>
      <c r="X546" s="31"/>
      <c r="Y546" s="31"/>
      <c r="Z546" s="31"/>
    </row>
    <row r="547" spans="1:26" ht="12.75" customHeight="1" x14ac:dyDescent="0.3">
      <c r="A547" s="51" t="str">
        <f t="shared" ca="1" si="8"/>
        <v/>
      </c>
      <c r="B547" s="52" t="str">
        <f t="shared" ca="1" si="1"/>
        <v/>
      </c>
      <c r="C547" s="58" t="str">
        <f t="shared" ca="1" si="2"/>
        <v/>
      </c>
      <c r="D547" s="58" t="str">
        <f t="shared" ca="1" si="16"/>
        <v/>
      </c>
      <c r="E547" s="56"/>
      <c r="F547" s="58" t="str">
        <f t="shared" ca="1" si="4"/>
        <v/>
      </c>
      <c r="G547" s="58" t="str">
        <f t="shared" ca="1" si="5"/>
        <v/>
      </c>
      <c r="H547" s="58" t="str">
        <f t="shared" ca="1" si="6"/>
        <v/>
      </c>
      <c r="I547" s="58" t="str">
        <f t="shared" ca="1" si="7"/>
        <v/>
      </c>
      <c r="J547" s="31"/>
      <c r="K547" s="31"/>
      <c r="L547" s="31"/>
      <c r="M547" s="31"/>
      <c r="N547" s="31"/>
      <c r="O547" s="31"/>
      <c r="P547" s="31"/>
      <c r="Q547" s="31"/>
      <c r="R547" s="31"/>
      <c r="S547" s="31"/>
      <c r="T547" s="31"/>
      <c r="U547" s="31"/>
      <c r="V547" s="31"/>
      <c r="W547" s="31"/>
      <c r="X547" s="31"/>
      <c r="Y547" s="31"/>
      <c r="Z547" s="31"/>
    </row>
    <row r="548" spans="1:26" ht="12.75" customHeight="1" x14ac:dyDescent="0.3">
      <c r="A548" s="51" t="str">
        <f t="shared" ca="1" si="8"/>
        <v/>
      </c>
      <c r="B548" s="52" t="str">
        <f t="shared" ca="1" si="1"/>
        <v/>
      </c>
      <c r="C548" s="58" t="str">
        <f t="shared" ca="1" si="2"/>
        <v/>
      </c>
      <c r="D548" s="58" t="str">
        <f t="shared" ca="1" si="16"/>
        <v/>
      </c>
      <c r="E548" s="56"/>
      <c r="F548" s="58" t="str">
        <f t="shared" ca="1" si="4"/>
        <v/>
      </c>
      <c r="G548" s="58" t="str">
        <f t="shared" ca="1" si="5"/>
        <v/>
      </c>
      <c r="H548" s="58" t="str">
        <f t="shared" ca="1" si="6"/>
        <v/>
      </c>
      <c r="I548" s="58" t="str">
        <f t="shared" ca="1" si="7"/>
        <v/>
      </c>
      <c r="J548" s="31"/>
      <c r="K548" s="31"/>
      <c r="L548" s="31"/>
      <c r="M548" s="31"/>
      <c r="N548" s="31"/>
      <c r="O548" s="31"/>
      <c r="P548" s="31"/>
      <c r="Q548" s="31"/>
      <c r="R548" s="31"/>
      <c r="S548" s="31"/>
      <c r="T548" s="31"/>
      <c r="U548" s="31"/>
      <c r="V548" s="31"/>
      <c r="W548" s="31"/>
      <c r="X548" s="31"/>
      <c r="Y548" s="31"/>
      <c r="Z548" s="31"/>
    </row>
    <row r="549" spans="1:26" ht="12.75" customHeight="1" x14ac:dyDescent="0.3">
      <c r="A549" s="51" t="str">
        <f t="shared" ca="1" si="8"/>
        <v/>
      </c>
      <c r="B549" s="52" t="str">
        <f t="shared" ca="1" si="1"/>
        <v/>
      </c>
      <c r="C549" s="58" t="str">
        <f t="shared" ca="1" si="2"/>
        <v/>
      </c>
      <c r="D549" s="58" t="str">
        <f t="shared" ca="1" si="16"/>
        <v/>
      </c>
      <c r="E549" s="56"/>
      <c r="F549" s="58" t="str">
        <f t="shared" ca="1" si="4"/>
        <v/>
      </c>
      <c r="G549" s="58" t="str">
        <f t="shared" ca="1" si="5"/>
        <v/>
      </c>
      <c r="H549" s="58" t="str">
        <f t="shared" ca="1" si="6"/>
        <v/>
      </c>
      <c r="I549" s="58" t="str">
        <f t="shared" ca="1" si="7"/>
        <v/>
      </c>
      <c r="J549" s="31"/>
      <c r="K549" s="31"/>
      <c r="L549" s="31"/>
      <c r="M549" s="31"/>
      <c r="N549" s="31"/>
      <c r="O549" s="31"/>
      <c r="P549" s="31"/>
      <c r="Q549" s="31"/>
      <c r="R549" s="31"/>
      <c r="S549" s="31"/>
      <c r="T549" s="31"/>
      <c r="U549" s="31"/>
      <c r="V549" s="31"/>
      <c r="W549" s="31"/>
      <c r="X549" s="31"/>
      <c r="Y549" s="31"/>
      <c r="Z549" s="31"/>
    </row>
    <row r="550" spans="1:26" ht="12.75" customHeight="1" x14ac:dyDescent="0.3">
      <c r="A550" s="51" t="str">
        <f t="shared" ca="1" si="8"/>
        <v/>
      </c>
      <c r="B550" s="52" t="str">
        <f t="shared" ca="1" si="1"/>
        <v/>
      </c>
      <c r="C550" s="58" t="str">
        <f t="shared" ca="1" si="2"/>
        <v/>
      </c>
      <c r="D550" s="58" t="str">
        <f t="shared" ca="1" si="16"/>
        <v/>
      </c>
      <c r="E550" s="56"/>
      <c r="F550" s="58" t="str">
        <f t="shared" ca="1" si="4"/>
        <v/>
      </c>
      <c r="G550" s="58" t="str">
        <f t="shared" ca="1" si="5"/>
        <v/>
      </c>
      <c r="H550" s="58" t="str">
        <f t="shared" ca="1" si="6"/>
        <v/>
      </c>
      <c r="I550" s="58" t="str">
        <f t="shared" ca="1" si="7"/>
        <v/>
      </c>
      <c r="J550" s="31"/>
      <c r="K550" s="31"/>
      <c r="L550" s="31"/>
      <c r="M550" s="31"/>
      <c r="N550" s="31"/>
      <c r="O550" s="31"/>
      <c r="P550" s="31"/>
      <c r="Q550" s="31"/>
      <c r="R550" s="31"/>
      <c r="S550" s="31"/>
      <c r="T550" s="31"/>
      <c r="U550" s="31"/>
      <c r="V550" s="31"/>
      <c r="W550" s="31"/>
      <c r="X550" s="31"/>
      <c r="Y550" s="31"/>
      <c r="Z550" s="31"/>
    </row>
    <row r="551" spans="1:26" ht="12.75" customHeight="1" x14ac:dyDescent="0.3">
      <c r="A551" s="51" t="str">
        <f t="shared" ca="1" si="8"/>
        <v/>
      </c>
      <c r="B551" s="52" t="str">
        <f t="shared" ca="1" si="1"/>
        <v/>
      </c>
      <c r="C551" s="58" t="str">
        <f t="shared" ca="1" si="2"/>
        <v/>
      </c>
      <c r="D551" s="58" t="str">
        <f t="shared" ca="1" si="16"/>
        <v/>
      </c>
      <c r="E551" s="56"/>
      <c r="F551" s="58" t="str">
        <f t="shared" ca="1" si="4"/>
        <v/>
      </c>
      <c r="G551" s="58" t="str">
        <f t="shared" ca="1" si="5"/>
        <v/>
      </c>
      <c r="H551" s="58" t="str">
        <f t="shared" ca="1" si="6"/>
        <v/>
      </c>
      <c r="I551" s="58" t="str">
        <f t="shared" ca="1" si="7"/>
        <v/>
      </c>
      <c r="J551" s="31"/>
      <c r="K551" s="31"/>
      <c r="L551" s="31"/>
      <c r="M551" s="31"/>
      <c r="N551" s="31"/>
      <c r="O551" s="31"/>
      <c r="P551" s="31"/>
      <c r="Q551" s="31"/>
      <c r="R551" s="31"/>
      <c r="S551" s="31"/>
      <c r="T551" s="31"/>
      <c r="U551" s="31"/>
      <c r="V551" s="31"/>
      <c r="W551" s="31"/>
      <c r="X551" s="31"/>
      <c r="Y551" s="31"/>
      <c r="Z551" s="31"/>
    </row>
    <row r="552" spans="1:26" ht="12.75" customHeight="1" x14ac:dyDescent="0.3">
      <c r="A552" s="51" t="str">
        <f t="shared" ca="1" si="8"/>
        <v/>
      </c>
      <c r="B552" s="52" t="str">
        <f t="shared" ca="1" si="1"/>
        <v/>
      </c>
      <c r="C552" s="58" t="str">
        <f t="shared" ca="1" si="2"/>
        <v/>
      </c>
      <c r="D552" s="58" t="str">
        <f t="shared" ca="1" si="16"/>
        <v/>
      </c>
      <c r="E552" s="56"/>
      <c r="F552" s="58" t="str">
        <f t="shared" ca="1" si="4"/>
        <v/>
      </c>
      <c r="G552" s="58" t="str">
        <f t="shared" ca="1" si="5"/>
        <v/>
      </c>
      <c r="H552" s="58" t="str">
        <f t="shared" ca="1" si="6"/>
        <v/>
      </c>
      <c r="I552" s="58" t="str">
        <f t="shared" ca="1" si="7"/>
        <v/>
      </c>
      <c r="J552" s="31"/>
      <c r="K552" s="31"/>
      <c r="L552" s="31"/>
      <c r="M552" s="31"/>
      <c r="N552" s="31"/>
      <c r="O552" s="31"/>
      <c r="P552" s="31"/>
      <c r="Q552" s="31"/>
      <c r="R552" s="31"/>
      <c r="S552" s="31"/>
      <c r="T552" s="31"/>
      <c r="U552" s="31"/>
      <c r="V552" s="31"/>
      <c r="W552" s="31"/>
      <c r="X552" s="31"/>
      <c r="Y552" s="31"/>
      <c r="Z552" s="31"/>
    </row>
    <row r="553" spans="1:26" ht="12.75" customHeight="1" x14ac:dyDescent="0.3">
      <c r="A553" s="51" t="str">
        <f t="shared" ca="1" si="8"/>
        <v/>
      </c>
      <c r="B553" s="52" t="str">
        <f t="shared" ca="1" si="1"/>
        <v/>
      </c>
      <c r="C553" s="58" t="str">
        <f t="shared" ca="1" si="2"/>
        <v/>
      </c>
      <c r="D553" s="58" t="str">
        <f t="shared" ca="1" si="16"/>
        <v/>
      </c>
      <c r="E553" s="56"/>
      <c r="F553" s="58" t="str">
        <f t="shared" ca="1" si="4"/>
        <v/>
      </c>
      <c r="G553" s="58" t="str">
        <f t="shared" ca="1" si="5"/>
        <v/>
      </c>
      <c r="H553" s="58" t="str">
        <f t="shared" ca="1" si="6"/>
        <v/>
      </c>
      <c r="I553" s="58" t="str">
        <f t="shared" ca="1" si="7"/>
        <v/>
      </c>
      <c r="J553" s="31"/>
      <c r="K553" s="31"/>
      <c r="L553" s="31"/>
      <c r="M553" s="31"/>
      <c r="N553" s="31"/>
      <c r="O553" s="31"/>
      <c r="P553" s="31"/>
      <c r="Q553" s="31"/>
      <c r="R553" s="31"/>
      <c r="S553" s="31"/>
      <c r="T553" s="31"/>
      <c r="U553" s="31"/>
      <c r="V553" s="31"/>
      <c r="W553" s="31"/>
      <c r="X553" s="31"/>
      <c r="Y553" s="31"/>
      <c r="Z553" s="31"/>
    </row>
    <row r="554" spans="1:26" ht="12.75" customHeight="1" x14ac:dyDescent="0.3">
      <c r="A554" s="51" t="str">
        <f t="shared" ca="1" si="8"/>
        <v/>
      </c>
      <c r="B554" s="52" t="str">
        <f t="shared" ca="1" si="1"/>
        <v/>
      </c>
      <c r="C554" s="58" t="str">
        <f t="shared" ca="1" si="2"/>
        <v/>
      </c>
      <c r="D554" s="58" t="str">
        <f t="shared" ca="1" si="16"/>
        <v/>
      </c>
      <c r="E554" s="56"/>
      <c r="F554" s="58" t="str">
        <f t="shared" ca="1" si="4"/>
        <v/>
      </c>
      <c r="G554" s="58" t="str">
        <f t="shared" ca="1" si="5"/>
        <v/>
      </c>
      <c r="H554" s="58" t="str">
        <f t="shared" ca="1" si="6"/>
        <v/>
      </c>
      <c r="I554" s="58" t="str">
        <f t="shared" ca="1" si="7"/>
        <v/>
      </c>
      <c r="J554" s="31"/>
      <c r="K554" s="31"/>
      <c r="L554" s="31"/>
      <c r="M554" s="31"/>
      <c r="N554" s="31"/>
      <c r="O554" s="31"/>
      <c r="P554" s="31"/>
      <c r="Q554" s="31"/>
      <c r="R554" s="31"/>
      <c r="S554" s="31"/>
      <c r="T554" s="31"/>
      <c r="U554" s="31"/>
      <c r="V554" s="31"/>
      <c r="W554" s="31"/>
      <c r="X554" s="31"/>
      <c r="Y554" s="31"/>
      <c r="Z554" s="31"/>
    </row>
    <row r="555" spans="1:26" ht="12.75" customHeight="1" x14ac:dyDescent="0.3">
      <c r="A555" s="51" t="str">
        <f t="shared" ca="1" si="8"/>
        <v/>
      </c>
      <c r="B555" s="52" t="str">
        <f t="shared" ca="1" si="1"/>
        <v/>
      </c>
      <c r="C555" s="58" t="str">
        <f t="shared" ca="1" si="2"/>
        <v/>
      </c>
      <c r="D555" s="58" t="str">
        <f t="shared" ca="1" si="16"/>
        <v/>
      </c>
      <c r="E555" s="56"/>
      <c r="F555" s="58" t="str">
        <f t="shared" ca="1" si="4"/>
        <v/>
      </c>
      <c r="G555" s="58" t="str">
        <f t="shared" ca="1" si="5"/>
        <v/>
      </c>
      <c r="H555" s="58" t="str">
        <f t="shared" ca="1" si="6"/>
        <v/>
      </c>
      <c r="I555" s="58" t="str">
        <f t="shared" ca="1" si="7"/>
        <v/>
      </c>
      <c r="J555" s="31"/>
      <c r="K555" s="31"/>
      <c r="L555" s="31"/>
      <c r="M555" s="31"/>
      <c r="N555" s="31"/>
      <c r="O555" s="31"/>
      <c r="P555" s="31"/>
      <c r="Q555" s="31"/>
      <c r="R555" s="31"/>
      <c r="S555" s="31"/>
      <c r="T555" s="31"/>
      <c r="U555" s="31"/>
      <c r="V555" s="31"/>
      <c r="W555" s="31"/>
      <c r="X555" s="31"/>
      <c r="Y555" s="31"/>
      <c r="Z555" s="31"/>
    </row>
    <row r="556" spans="1:26" ht="12.75" customHeight="1" x14ac:dyDescent="0.3">
      <c r="A556" s="51" t="str">
        <f t="shared" ca="1" si="8"/>
        <v/>
      </c>
      <c r="B556" s="52" t="str">
        <f t="shared" ca="1" si="1"/>
        <v/>
      </c>
      <c r="C556" s="58" t="str">
        <f t="shared" ca="1" si="2"/>
        <v/>
      </c>
      <c r="D556" s="58" t="str">
        <f t="shared" ca="1" si="16"/>
        <v/>
      </c>
      <c r="E556" s="56"/>
      <c r="F556" s="58" t="str">
        <f t="shared" ca="1" si="4"/>
        <v/>
      </c>
      <c r="G556" s="58" t="str">
        <f t="shared" ca="1" si="5"/>
        <v/>
      </c>
      <c r="H556" s="58" t="str">
        <f t="shared" ca="1" si="6"/>
        <v/>
      </c>
      <c r="I556" s="58" t="str">
        <f t="shared" ca="1" si="7"/>
        <v/>
      </c>
      <c r="J556" s="31"/>
      <c r="K556" s="31"/>
      <c r="L556" s="31"/>
      <c r="M556" s="31"/>
      <c r="N556" s="31"/>
      <c r="O556" s="31"/>
      <c r="P556" s="31"/>
      <c r="Q556" s="31"/>
      <c r="R556" s="31"/>
      <c r="S556" s="31"/>
      <c r="T556" s="31"/>
      <c r="U556" s="31"/>
      <c r="V556" s="31"/>
      <c r="W556" s="31"/>
      <c r="X556" s="31"/>
      <c r="Y556" s="31"/>
      <c r="Z556" s="31"/>
    </row>
    <row r="557" spans="1:26" ht="12.75" customHeight="1" x14ac:dyDescent="0.3">
      <c r="A557" s="51" t="str">
        <f t="shared" ca="1" si="8"/>
        <v/>
      </c>
      <c r="B557" s="52" t="str">
        <f t="shared" ca="1" si="1"/>
        <v/>
      </c>
      <c r="C557" s="58" t="str">
        <f t="shared" ca="1" si="2"/>
        <v/>
      </c>
      <c r="D557" s="58" t="str">
        <f t="shared" ca="1" si="16"/>
        <v/>
      </c>
      <c r="E557" s="56"/>
      <c r="F557" s="58" t="str">
        <f t="shared" ca="1" si="4"/>
        <v/>
      </c>
      <c r="G557" s="58" t="str">
        <f t="shared" ca="1" si="5"/>
        <v/>
      </c>
      <c r="H557" s="58" t="str">
        <f t="shared" ca="1" si="6"/>
        <v/>
      </c>
      <c r="I557" s="58" t="str">
        <f t="shared" ca="1" si="7"/>
        <v/>
      </c>
      <c r="J557" s="31"/>
      <c r="K557" s="31"/>
      <c r="L557" s="31"/>
      <c r="M557" s="31"/>
      <c r="N557" s="31"/>
      <c r="O557" s="31"/>
      <c r="P557" s="31"/>
      <c r="Q557" s="31"/>
      <c r="R557" s="31"/>
      <c r="S557" s="31"/>
      <c r="T557" s="31"/>
      <c r="U557" s="31"/>
      <c r="V557" s="31"/>
      <c r="W557" s="31"/>
      <c r="X557" s="31"/>
      <c r="Y557" s="31"/>
      <c r="Z557" s="31"/>
    </row>
    <row r="558" spans="1:26" ht="12.75" customHeight="1" x14ac:dyDescent="0.3">
      <c r="A558" s="51" t="str">
        <f t="shared" ca="1" si="8"/>
        <v/>
      </c>
      <c r="B558" s="52" t="str">
        <f t="shared" ca="1" si="1"/>
        <v/>
      </c>
      <c r="C558" s="58" t="str">
        <f t="shared" ca="1" si="2"/>
        <v/>
      </c>
      <c r="D558" s="58" t="str">
        <f t="shared" ca="1" si="16"/>
        <v/>
      </c>
      <c r="E558" s="56"/>
      <c r="F558" s="58" t="str">
        <f t="shared" ca="1" si="4"/>
        <v/>
      </c>
      <c r="G558" s="58" t="str">
        <f t="shared" ca="1" si="5"/>
        <v/>
      </c>
      <c r="H558" s="58" t="str">
        <f t="shared" ca="1" si="6"/>
        <v/>
      </c>
      <c r="I558" s="58" t="str">
        <f t="shared" ca="1" si="7"/>
        <v/>
      </c>
      <c r="J558" s="31"/>
      <c r="K558" s="31"/>
      <c r="L558" s="31"/>
      <c r="M558" s="31"/>
      <c r="N558" s="31"/>
      <c r="O558" s="31"/>
      <c r="P558" s="31"/>
      <c r="Q558" s="31"/>
      <c r="R558" s="31"/>
      <c r="S558" s="31"/>
      <c r="T558" s="31"/>
      <c r="U558" s="31"/>
      <c r="V558" s="31"/>
      <c r="W558" s="31"/>
      <c r="X558" s="31"/>
      <c r="Y558" s="31"/>
      <c r="Z558" s="31"/>
    </row>
    <row r="559" spans="1:26" ht="12.75" customHeight="1" x14ac:dyDescent="0.3">
      <c r="A559" s="51" t="str">
        <f t="shared" ca="1" si="8"/>
        <v/>
      </c>
      <c r="B559" s="52" t="str">
        <f t="shared" ca="1" si="1"/>
        <v/>
      </c>
      <c r="C559" s="58" t="str">
        <f t="shared" ca="1" si="2"/>
        <v/>
      </c>
      <c r="D559" s="58" t="str">
        <f t="shared" ca="1" si="16"/>
        <v/>
      </c>
      <c r="E559" s="56"/>
      <c r="F559" s="58" t="str">
        <f t="shared" ca="1" si="4"/>
        <v/>
      </c>
      <c r="G559" s="58" t="str">
        <f t="shared" ca="1" si="5"/>
        <v/>
      </c>
      <c r="H559" s="58" t="str">
        <f t="shared" ca="1" si="6"/>
        <v/>
      </c>
      <c r="I559" s="58" t="str">
        <f t="shared" ca="1" si="7"/>
        <v/>
      </c>
      <c r="J559" s="31"/>
      <c r="K559" s="31"/>
      <c r="L559" s="31"/>
      <c r="M559" s="31"/>
      <c r="N559" s="31"/>
      <c r="O559" s="31"/>
      <c r="P559" s="31"/>
      <c r="Q559" s="31"/>
      <c r="R559" s="31"/>
      <c r="S559" s="31"/>
      <c r="T559" s="31"/>
      <c r="U559" s="31"/>
      <c r="V559" s="31"/>
      <c r="W559" s="31"/>
      <c r="X559" s="31"/>
      <c r="Y559" s="31"/>
      <c r="Z559" s="31"/>
    </row>
    <row r="560" spans="1:26" ht="12.75" customHeight="1" x14ac:dyDescent="0.3">
      <c r="A560" s="51" t="str">
        <f t="shared" ca="1" si="8"/>
        <v/>
      </c>
      <c r="B560" s="52" t="str">
        <f t="shared" ca="1" si="1"/>
        <v/>
      </c>
      <c r="C560" s="58" t="str">
        <f t="shared" ca="1" si="2"/>
        <v/>
      </c>
      <c r="D560" s="58" t="str">
        <f t="shared" ca="1" si="16"/>
        <v/>
      </c>
      <c r="E560" s="56"/>
      <c r="F560" s="58" t="str">
        <f t="shared" ca="1" si="4"/>
        <v/>
      </c>
      <c r="G560" s="58" t="str">
        <f t="shared" ca="1" si="5"/>
        <v/>
      </c>
      <c r="H560" s="58" t="str">
        <f t="shared" ca="1" si="6"/>
        <v/>
      </c>
      <c r="I560" s="58" t="str">
        <f t="shared" ca="1" si="7"/>
        <v/>
      </c>
      <c r="J560" s="31"/>
      <c r="K560" s="31"/>
      <c r="L560" s="31"/>
      <c r="M560" s="31"/>
      <c r="N560" s="31"/>
      <c r="O560" s="31"/>
      <c r="P560" s="31"/>
      <c r="Q560" s="31"/>
      <c r="R560" s="31"/>
      <c r="S560" s="31"/>
      <c r="T560" s="31"/>
      <c r="U560" s="31"/>
      <c r="V560" s="31"/>
      <c r="W560" s="31"/>
      <c r="X560" s="31"/>
      <c r="Y560" s="31"/>
      <c r="Z560" s="31"/>
    </row>
    <row r="561" spans="1:26" ht="12.75" customHeight="1" x14ac:dyDescent="0.3">
      <c r="A561" s="51" t="str">
        <f t="shared" ca="1" si="8"/>
        <v/>
      </c>
      <c r="B561" s="52" t="str">
        <f t="shared" ca="1" si="1"/>
        <v/>
      </c>
      <c r="C561" s="58" t="str">
        <f t="shared" ca="1" si="2"/>
        <v/>
      </c>
      <c r="D561" s="58" t="str">
        <f t="shared" ca="1" si="16"/>
        <v/>
      </c>
      <c r="E561" s="56"/>
      <c r="F561" s="58" t="str">
        <f t="shared" ca="1" si="4"/>
        <v/>
      </c>
      <c r="G561" s="58" t="str">
        <f t="shared" ca="1" si="5"/>
        <v/>
      </c>
      <c r="H561" s="58" t="str">
        <f t="shared" ca="1" si="6"/>
        <v/>
      </c>
      <c r="I561" s="58" t="str">
        <f t="shared" ca="1" si="7"/>
        <v/>
      </c>
      <c r="J561" s="31"/>
      <c r="K561" s="31"/>
      <c r="L561" s="31"/>
      <c r="M561" s="31"/>
      <c r="N561" s="31"/>
      <c r="O561" s="31"/>
      <c r="P561" s="31"/>
      <c r="Q561" s="31"/>
      <c r="R561" s="31"/>
      <c r="S561" s="31"/>
      <c r="T561" s="31"/>
      <c r="U561" s="31"/>
      <c r="V561" s="31"/>
      <c r="W561" s="31"/>
      <c r="X561" s="31"/>
      <c r="Y561" s="31"/>
      <c r="Z561" s="31"/>
    </row>
    <row r="562" spans="1:26" ht="12.75" customHeight="1" x14ac:dyDescent="0.3">
      <c r="A562" s="51" t="str">
        <f t="shared" ca="1" si="8"/>
        <v/>
      </c>
      <c r="B562" s="52" t="str">
        <f t="shared" ca="1" si="1"/>
        <v/>
      </c>
      <c r="C562" s="58" t="str">
        <f t="shared" ca="1" si="2"/>
        <v/>
      </c>
      <c r="D562" s="58" t="str">
        <f t="shared" ca="1" si="16"/>
        <v/>
      </c>
      <c r="E562" s="56"/>
      <c r="F562" s="58" t="str">
        <f t="shared" ca="1" si="4"/>
        <v/>
      </c>
      <c r="G562" s="58" t="str">
        <f t="shared" ca="1" si="5"/>
        <v/>
      </c>
      <c r="H562" s="58" t="str">
        <f t="shared" ca="1" si="6"/>
        <v/>
      </c>
      <c r="I562" s="58" t="str">
        <f t="shared" ca="1" si="7"/>
        <v/>
      </c>
      <c r="J562" s="31"/>
      <c r="K562" s="31"/>
      <c r="L562" s="31"/>
      <c r="M562" s="31"/>
      <c r="N562" s="31"/>
      <c r="O562" s="31"/>
      <c r="P562" s="31"/>
      <c r="Q562" s="31"/>
      <c r="R562" s="31"/>
      <c r="S562" s="31"/>
      <c r="T562" s="31"/>
      <c r="U562" s="31"/>
      <c r="V562" s="31"/>
      <c r="W562" s="31"/>
      <c r="X562" s="31"/>
      <c r="Y562" s="31"/>
      <c r="Z562" s="31"/>
    </row>
    <row r="563" spans="1:26" ht="12.75" customHeight="1" x14ac:dyDescent="0.3">
      <c r="A563" s="51" t="str">
        <f t="shared" ca="1" si="8"/>
        <v/>
      </c>
      <c r="B563" s="52" t="str">
        <f t="shared" ca="1" si="1"/>
        <v/>
      </c>
      <c r="C563" s="58" t="str">
        <f t="shared" ca="1" si="2"/>
        <v/>
      </c>
      <c r="D563" s="58" t="str">
        <f t="shared" ca="1" si="16"/>
        <v/>
      </c>
      <c r="E563" s="56"/>
      <c r="F563" s="58" t="str">
        <f t="shared" ca="1" si="4"/>
        <v/>
      </c>
      <c r="G563" s="58" t="str">
        <f t="shared" ca="1" si="5"/>
        <v/>
      </c>
      <c r="H563" s="58" t="str">
        <f t="shared" ca="1" si="6"/>
        <v/>
      </c>
      <c r="I563" s="58" t="str">
        <f t="shared" ca="1" si="7"/>
        <v/>
      </c>
      <c r="J563" s="31"/>
      <c r="K563" s="31"/>
      <c r="L563" s="31"/>
      <c r="M563" s="31"/>
      <c r="N563" s="31"/>
      <c r="O563" s="31"/>
      <c r="P563" s="31"/>
      <c r="Q563" s="31"/>
      <c r="R563" s="31"/>
      <c r="S563" s="31"/>
      <c r="T563" s="31"/>
      <c r="U563" s="31"/>
      <c r="V563" s="31"/>
      <c r="W563" s="31"/>
      <c r="X563" s="31"/>
      <c r="Y563" s="31"/>
      <c r="Z563" s="31"/>
    </row>
    <row r="564" spans="1:26" ht="12.75" customHeight="1" x14ac:dyDescent="0.3">
      <c r="A564" s="51" t="str">
        <f t="shared" ca="1" si="8"/>
        <v/>
      </c>
      <c r="B564" s="52" t="str">
        <f t="shared" ca="1" si="1"/>
        <v/>
      </c>
      <c r="C564" s="58" t="str">
        <f t="shared" ca="1" si="2"/>
        <v/>
      </c>
      <c r="D564" s="58" t="str">
        <f t="shared" ca="1" si="16"/>
        <v/>
      </c>
      <c r="E564" s="56"/>
      <c r="F564" s="58" t="str">
        <f t="shared" ca="1" si="4"/>
        <v/>
      </c>
      <c r="G564" s="58" t="str">
        <f t="shared" ca="1" si="5"/>
        <v/>
      </c>
      <c r="H564" s="58" t="str">
        <f t="shared" ca="1" si="6"/>
        <v/>
      </c>
      <c r="I564" s="58" t="str">
        <f t="shared" ca="1" si="7"/>
        <v/>
      </c>
      <c r="J564" s="31"/>
      <c r="K564" s="31"/>
      <c r="L564" s="31"/>
      <c r="M564" s="31"/>
      <c r="N564" s="31"/>
      <c r="O564" s="31"/>
      <c r="P564" s="31"/>
      <c r="Q564" s="31"/>
      <c r="R564" s="31"/>
      <c r="S564" s="31"/>
      <c r="T564" s="31"/>
      <c r="U564" s="31"/>
      <c r="V564" s="31"/>
      <c r="W564" s="31"/>
      <c r="X564" s="31"/>
      <c r="Y564" s="31"/>
      <c r="Z564" s="31"/>
    </row>
    <row r="565" spans="1:26" ht="12.75" customHeight="1" x14ac:dyDescent="0.3">
      <c r="A565" s="51" t="str">
        <f t="shared" ca="1" si="8"/>
        <v/>
      </c>
      <c r="B565" s="52" t="str">
        <f t="shared" ca="1" si="1"/>
        <v/>
      </c>
      <c r="C565" s="58" t="str">
        <f t="shared" ca="1" si="2"/>
        <v/>
      </c>
      <c r="D565" s="58" t="str">
        <f t="shared" ca="1" si="16"/>
        <v/>
      </c>
      <c r="E565" s="56"/>
      <c r="F565" s="58" t="str">
        <f t="shared" ca="1" si="4"/>
        <v/>
      </c>
      <c r="G565" s="58" t="str">
        <f t="shared" ca="1" si="5"/>
        <v/>
      </c>
      <c r="H565" s="58" t="str">
        <f t="shared" ca="1" si="6"/>
        <v/>
      </c>
      <c r="I565" s="58" t="str">
        <f t="shared" ca="1" si="7"/>
        <v/>
      </c>
      <c r="J565" s="31"/>
      <c r="K565" s="31"/>
      <c r="L565" s="31"/>
      <c r="M565" s="31"/>
      <c r="N565" s="31"/>
      <c r="O565" s="31"/>
      <c r="P565" s="31"/>
      <c r="Q565" s="31"/>
      <c r="R565" s="31"/>
      <c r="S565" s="31"/>
      <c r="T565" s="31"/>
      <c r="U565" s="31"/>
      <c r="V565" s="31"/>
      <c r="W565" s="31"/>
      <c r="X565" s="31"/>
      <c r="Y565" s="31"/>
      <c r="Z565" s="31"/>
    </row>
    <row r="566" spans="1:26" ht="12.75" customHeight="1" x14ac:dyDescent="0.3">
      <c r="A566" s="51" t="str">
        <f t="shared" ca="1" si="8"/>
        <v/>
      </c>
      <c r="B566" s="52" t="str">
        <f t="shared" ca="1" si="1"/>
        <v/>
      </c>
      <c r="C566" s="58" t="str">
        <f t="shared" ca="1" si="2"/>
        <v/>
      </c>
      <c r="D566" s="58" t="str">
        <f t="shared" ca="1" si="16"/>
        <v/>
      </c>
      <c r="E566" s="56"/>
      <c r="F566" s="58" t="str">
        <f t="shared" ca="1" si="4"/>
        <v/>
      </c>
      <c r="G566" s="58" t="str">
        <f t="shared" ca="1" si="5"/>
        <v/>
      </c>
      <c r="H566" s="58" t="str">
        <f t="shared" ca="1" si="6"/>
        <v/>
      </c>
      <c r="I566" s="58" t="str">
        <f t="shared" ca="1" si="7"/>
        <v/>
      </c>
      <c r="J566" s="31"/>
      <c r="K566" s="31"/>
      <c r="L566" s="31"/>
      <c r="M566" s="31"/>
      <c r="N566" s="31"/>
      <c r="O566" s="31"/>
      <c r="P566" s="31"/>
      <c r="Q566" s="31"/>
      <c r="R566" s="31"/>
      <c r="S566" s="31"/>
      <c r="T566" s="31"/>
      <c r="U566" s="31"/>
      <c r="V566" s="31"/>
      <c r="W566" s="31"/>
      <c r="X566" s="31"/>
      <c r="Y566" s="31"/>
      <c r="Z566" s="31"/>
    </row>
    <row r="567" spans="1:26" ht="12.75" customHeight="1" x14ac:dyDescent="0.3">
      <c r="A567" s="51" t="str">
        <f t="shared" ca="1" si="8"/>
        <v/>
      </c>
      <c r="B567" s="52" t="str">
        <f t="shared" ca="1" si="1"/>
        <v/>
      </c>
      <c r="C567" s="58" t="str">
        <f t="shared" ca="1" si="2"/>
        <v/>
      </c>
      <c r="D567" s="58" t="str">
        <f t="shared" ca="1" si="16"/>
        <v/>
      </c>
      <c r="E567" s="56"/>
      <c r="F567" s="58" t="str">
        <f t="shared" ca="1" si="4"/>
        <v/>
      </c>
      <c r="G567" s="58" t="str">
        <f t="shared" ca="1" si="5"/>
        <v/>
      </c>
      <c r="H567" s="58" t="str">
        <f t="shared" ca="1" si="6"/>
        <v/>
      </c>
      <c r="I567" s="58" t="str">
        <f t="shared" ca="1" si="7"/>
        <v/>
      </c>
      <c r="J567" s="31"/>
      <c r="K567" s="31"/>
      <c r="L567" s="31"/>
      <c r="M567" s="31"/>
      <c r="N567" s="31"/>
      <c r="O567" s="31"/>
      <c r="P567" s="31"/>
      <c r="Q567" s="31"/>
      <c r="R567" s="31"/>
      <c r="S567" s="31"/>
      <c r="T567" s="31"/>
      <c r="U567" s="31"/>
      <c r="V567" s="31"/>
      <c r="W567" s="31"/>
      <c r="X567" s="31"/>
      <c r="Y567" s="31"/>
      <c r="Z567" s="31"/>
    </row>
    <row r="568" spans="1:26" ht="12.75" customHeight="1" x14ac:dyDescent="0.3">
      <c r="A568" s="51" t="str">
        <f t="shared" ca="1" si="8"/>
        <v/>
      </c>
      <c r="B568" s="52" t="str">
        <f t="shared" ca="1" si="1"/>
        <v/>
      </c>
      <c r="C568" s="58" t="str">
        <f t="shared" ca="1" si="2"/>
        <v/>
      </c>
      <c r="D568" s="58" t="str">
        <f t="shared" ca="1" si="16"/>
        <v/>
      </c>
      <c r="E568" s="56"/>
      <c r="F568" s="58" t="str">
        <f t="shared" ca="1" si="4"/>
        <v/>
      </c>
      <c r="G568" s="58" t="str">
        <f t="shared" ca="1" si="5"/>
        <v/>
      </c>
      <c r="H568" s="58" t="str">
        <f t="shared" ca="1" si="6"/>
        <v/>
      </c>
      <c r="I568" s="58" t="str">
        <f t="shared" ca="1" si="7"/>
        <v/>
      </c>
      <c r="J568" s="31"/>
      <c r="K568" s="31"/>
      <c r="L568" s="31"/>
      <c r="M568" s="31"/>
      <c r="N568" s="31"/>
      <c r="O568" s="31"/>
      <c r="P568" s="31"/>
      <c r="Q568" s="31"/>
      <c r="R568" s="31"/>
      <c r="S568" s="31"/>
      <c r="T568" s="31"/>
      <c r="U568" s="31"/>
      <c r="V568" s="31"/>
      <c r="W568" s="31"/>
      <c r="X568" s="31"/>
      <c r="Y568" s="31"/>
      <c r="Z568" s="31"/>
    </row>
    <row r="569" spans="1:26" ht="12.75" customHeight="1" x14ac:dyDescent="0.3">
      <c r="A569" s="51" t="str">
        <f t="shared" ca="1" si="8"/>
        <v/>
      </c>
      <c r="B569" s="52" t="str">
        <f t="shared" ca="1" si="1"/>
        <v/>
      </c>
      <c r="C569" s="58" t="str">
        <f t="shared" ca="1" si="2"/>
        <v/>
      </c>
      <c r="D569" s="58" t="str">
        <f t="shared" ca="1" si="16"/>
        <v/>
      </c>
      <c r="E569" s="56"/>
      <c r="F569" s="58" t="str">
        <f t="shared" ca="1" si="4"/>
        <v/>
      </c>
      <c r="G569" s="58" t="str">
        <f t="shared" ca="1" si="5"/>
        <v/>
      </c>
      <c r="H569" s="58" t="str">
        <f t="shared" ca="1" si="6"/>
        <v/>
      </c>
      <c r="I569" s="58" t="str">
        <f t="shared" ca="1" si="7"/>
        <v/>
      </c>
      <c r="J569" s="31"/>
      <c r="K569" s="31"/>
      <c r="L569" s="31"/>
      <c r="M569" s="31"/>
      <c r="N569" s="31"/>
      <c r="O569" s="31"/>
      <c r="P569" s="31"/>
      <c r="Q569" s="31"/>
      <c r="R569" s="31"/>
      <c r="S569" s="31"/>
      <c r="T569" s="31"/>
      <c r="U569" s="31"/>
      <c r="V569" s="31"/>
      <c r="W569" s="31"/>
      <c r="X569" s="31"/>
      <c r="Y569" s="31"/>
      <c r="Z569" s="31"/>
    </row>
    <row r="570" spans="1:26" ht="12.75" customHeight="1" x14ac:dyDescent="0.3">
      <c r="A570" s="51" t="str">
        <f t="shared" ca="1" si="8"/>
        <v/>
      </c>
      <c r="B570" s="52" t="str">
        <f t="shared" ca="1" si="1"/>
        <v/>
      </c>
      <c r="C570" s="58" t="str">
        <f t="shared" ca="1" si="2"/>
        <v/>
      </c>
      <c r="D570" s="58" t="str">
        <f t="shared" ca="1" si="16"/>
        <v/>
      </c>
      <c r="E570" s="56"/>
      <c r="F570" s="58" t="str">
        <f t="shared" ca="1" si="4"/>
        <v/>
      </c>
      <c r="G570" s="58" t="str">
        <f t="shared" ca="1" si="5"/>
        <v/>
      </c>
      <c r="H570" s="58" t="str">
        <f t="shared" ca="1" si="6"/>
        <v/>
      </c>
      <c r="I570" s="58" t="str">
        <f t="shared" ca="1" si="7"/>
        <v/>
      </c>
      <c r="J570" s="31"/>
      <c r="K570" s="31"/>
      <c r="L570" s="31"/>
      <c r="M570" s="31"/>
      <c r="N570" s="31"/>
      <c r="O570" s="31"/>
      <c r="P570" s="31"/>
      <c r="Q570" s="31"/>
      <c r="R570" s="31"/>
      <c r="S570" s="31"/>
      <c r="T570" s="31"/>
      <c r="U570" s="31"/>
      <c r="V570" s="31"/>
      <c r="W570" s="31"/>
      <c r="X570" s="31"/>
      <c r="Y570" s="31"/>
      <c r="Z570" s="31"/>
    </row>
    <row r="571" spans="1:26" ht="12.75" customHeight="1" x14ac:dyDescent="0.3">
      <c r="A571" s="51" t="str">
        <f t="shared" ca="1" si="8"/>
        <v/>
      </c>
      <c r="B571" s="52" t="str">
        <f t="shared" ca="1" si="1"/>
        <v/>
      </c>
      <c r="C571" s="58" t="str">
        <f t="shared" ca="1" si="2"/>
        <v/>
      </c>
      <c r="D571" s="58" t="str">
        <f t="shared" ca="1" si="16"/>
        <v/>
      </c>
      <c r="E571" s="56"/>
      <c r="F571" s="58" t="str">
        <f t="shared" ca="1" si="4"/>
        <v/>
      </c>
      <c r="G571" s="58" t="str">
        <f t="shared" ca="1" si="5"/>
        <v/>
      </c>
      <c r="H571" s="58" t="str">
        <f t="shared" ca="1" si="6"/>
        <v/>
      </c>
      <c r="I571" s="58" t="str">
        <f t="shared" ca="1" si="7"/>
        <v/>
      </c>
      <c r="J571" s="31"/>
      <c r="K571" s="31"/>
      <c r="L571" s="31"/>
      <c r="M571" s="31"/>
      <c r="N571" s="31"/>
      <c r="O571" s="31"/>
      <c r="P571" s="31"/>
      <c r="Q571" s="31"/>
      <c r="R571" s="31"/>
      <c r="S571" s="31"/>
      <c r="T571" s="31"/>
      <c r="U571" s="31"/>
      <c r="V571" s="31"/>
      <c r="W571" s="31"/>
      <c r="X571" s="31"/>
      <c r="Y571" s="31"/>
      <c r="Z571" s="31"/>
    </row>
    <row r="572" spans="1:26" ht="12.75" customHeight="1" x14ac:dyDescent="0.3">
      <c r="A572" s="51" t="str">
        <f t="shared" ca="1" si="8"/>
        <v/>
      </c>
      <c r="B572" s="52" t="str">
        <f t="shared" ca="1" si="1"/>
        <v/>
      </c>
      <c r="C572" s="58" t="str">
        <f t="shared" ca="1" si="2"/>
        <v/>
      </c>
      <c r="D572" s="58" t="str">
        <f t="shared" ca="1" si="16"/>
        <v/>
      </c>
      <c r="E572" s="56"/>
      <c r="F572" s="58" t="str">
        <f t="shared" ca="1" si="4"/>
        <v/>
      </c>
      <c r="G572" s="58" t="str">
        <f t="shared" ca="1" si="5"/>
        <v/>
      </c>
      <c r="H572" s="58" t="str">
        <f t="shared" ca="1" si="6"/>
        <v/>
      </c>
      <c r="I572" s="58" t="str">
        <f t="shared" ca="1" si="7"/>
        <v/>
      </c>
      <c r="J572" s="31"/>
      <c r="K572" s="31"/>
      <c r="L572" s="31"/>
      <c r="M572" s="31"/>
      <c r="N572" s="31"/>
      <c r="O572" s="31"/>
      <c r="P572" s="31"/>
      <c r="Q572" s="31"/>
      <c r="R572" s="31"/>
      <c r="S572" s="31"/>
      <c r="T572" s="31"/>
      <c r="U572" s="31"/>
      <c r="V572" s="31"/>
      <c r="W572" s="31"/>
      <c r="X572" s="31"/>
      <c r="Y572" s="31"/>
      <c r="Z572" s="31"/>
    </row>
    <row r="573" spans="1:26" ht="12.75" customHeight="1" x14ac:dyDescent="0.3">
      <c r="A573" s="51" t="str">
        <f t="shared" ca="1" si="8"/>
        <v/>
      </c>
      <c r="B573" s="52" t="str">
        <f t="shared" ca="1" si="1"/>
        <v/>
      </c>
      <c r="C573" s="58" t="str">
        <f t="shared" ca="1" si="2"/>
        <v/>
      </c>
      <c r="D573" s="58" t="str">
        <f t="shared" ca="1" si="16"/>
        <v/>
      </c>
      <c r="E573" s="56"/>
      <c r="F573" s="58" t="str">
        <f t="shared" ca="1" si="4"/>
        <v/>
      </c>
      <c r="G573" s="58" t="str">
        <f t="shared" ca="1" si="5"/>
        <v/>
      </c>
      <c r="H573" s="58" t="str">
        <f t="shared" ca="1" si="6"/>
        <v/>
      </c>
      <c r="I573" s="58" t="str">
        <f t="shared" ca="1" si="7"/>
        <v/>
      </c>
      <c r="J573" s="31"/>
      <c r="K573" s="31"/>
      <c r="L573" s="31"/>
      <c r="M573" s="31"/>
      <c r="N573" s="31"/>
      <c r="O573" s="31"/>
      <c r="P573" s="31"/>
      <c r="Q573" s="31"/>
      <c r="R573" s="31"/>
      <c r="S573" s="31"/>
      <c r="T573" s="31"/>
      <c r="U573" s="31"/>
      <c r="V573" s="31"/>
      <c r="W573" s="31"/>
      <c r="X573" s="31"/>
      <c r="Y573" s="31"/>
      <c r="Z573" s="31"/>
    </row>
    <row r="574" spans="1:26" ht="12.75" customHeight="1" x14ac:dyDescent="0.3">
      <c r="A574" s="51" t="str">
        <f t="shared" ca="1" si="8"/>
        <v/>
      </c>
      <c r="B574" s="52" t="str">
        <f t="shared" ca="1" si="1"/>
        <v/>
      </c>
      <c r="C574" s="58" t="str">
        <f t="shared" ca="1" si="2"/>
        <v/>
      </c>
      <c r="D574" s="58" t="str">
        <f t="shared" ca="1" si="16"/>
        <v/>
      </c>
      <c r="E574" s="56"/>
      <c r="F574" s="58" t="str">
        <f t="shared" ca="1" si="4"/>
        <v/>
      </c>
      <c r="G574" s="58" t="str">
        <f t="shared" ca="1" si="5"/>
        <v/>
      </c>
      <c r="H574" s="58" t="str">
        <f t="shared" ca="1" si="6"/>
        <v/>
      </c>
      <c r="I574" s="58" t="str">
        <f t="shared" ca="1" si="7"/>
        <v/>
      </c>
      <c r="J574" s="31"/>
      <c r="K574" s="31"/>
      <c r="L574" s="31"/>
      <c r="M574" s="31"/>
      <c r="N574" s="31"/>
      <c r="O574" s="31"/>
      <c r="P574" s="31"/>
      <c r="Q574" s="31"/>
      <c r="R574" s="31"/>
      <c r="S574" s="31"/>
      <c r="T574" s="31"/>
      <c r="U574" s="31"/>
      <c r="V574" s="31"/>
      <c r="W574" s="31"/>
      <c r="X574" s="31"/>
      <c r="Y574" s="31"/>
      <c r="Z574" s="31"/>
    </row>
    <row r="575" spans="1:26" ht="12.75" customHeight="1" x14ac:dyDescent="0.3">
      <c r="A575" s="51" t="str">
        <f t="shared" ca="1" si="8"/>
        <v/>
      </c>
      <c r="B575" s="52" t="str">
        <f t="shared" ca="1" si="1"/>
        <v/>
      </c>
      <c r="C575" s="58" t="str">
        <f t="shared" ca="1" si="2"/>
        <v/>
      </c>
      <c r="D575" s="58" t="str">
        <f t="shared" ca="1" si="16"/>
        <v/>
      </c>
      <c r="E575" s="56"/>
      <c r="F575" s="58" t="str">
        <f t="shared" ca="1" si="4"/>
        <v/>
      </c>
      <c r="G575" s="58" t="str">
        <f t="shared" ca="1" si="5"/>
        <v/>
      </c>
      <c r="H575" s="58" t="str">
        <f t="shared" ca="1" si="6"/>
        <v/>
      </c>
      <c r="I575" s="58" t="str">
        <f t="shared" ca="1" si="7"/>
        <v/>
      </c>
      <c r="J575" s="31"/>
      <c r="K575" s="31"/>
      <c r="L575" s="31"/>
      <c r="M575" s="31"/>
      <c r="N575" s="31"/>
      <c r="O575" s="31"/>
      <c r="P575" s="31"/>
      <c r="Q575" s="31"/>
      <c r="R575" s="31"/>
      <c r="S575" s="31"/>
      <c r="T575" s="31"/>
      <c r="U575" s="31"/>
      <c r="V575" s="31"/>
      <c r="W575" s="31"/>
      <c r="X575" s="31"/>
      <c r="Y575" s="31"/>
      <c r="Z575" s="31"/>
    </row>
    <row r="576" spans="1:26" ht="12.75" customHeight="1" x14ac:dyDescent="0.3">
      <c r="A576" s="51" t="str">
        <f t="shared" ca="1" si="8"/>
        <v/>
      </c>
      <c r="B576" s="52" t="str">
        <f t="shared" ca="1" si="1"/>
        <v/>
      </c>
      <c r="C576" s="58" t="str">
        <f t="shared" ca="1" si="2"/>
        <v/>
      </c>
      <c r="D576" s="58" t="str">
        <f t="shared" ca="1" si="16"/>
        <v/>
      </c>
      <c r="E576" s="56"/>
      <c r="F576" s="58" t="str">
        <f t="shared" ca="1" si="4"/>
        <v/>
      </c>
      <c r="G576" s="58" t="str">
        <f t="shared" ca="1" si="5"/>
        <v/>
      </c>
      <c r="H576" s="58" t="str">
        <f t="shared" ca="1" si="6"/>
        <v/>
      </c>
      <c r="I576" s="58" t="str">
        <f t="shared" ca="1" si="7"/>
        <v/>
      </c>
      <c r="J576" s="31"/>
      <c r="K576" s="31"/>
      <c r="L576" s="31"/>
      <c r="M576" s="31"/>
      <c r="N576" s="31"/>
      <c r="O576" s="31"/>
      <c r="P576" s="31"/>
      <c r="Q576" s="31"/>
      <c r="R576" s="31"/>
      <c r="S576" s="31"/>
      <c r="T576" s="31"/>
      <c r="U576" s="31"/>
      <c r="V576" s="31"/>
      <c r="W576" s="31"/>
      <c r="X576" s="31"/>
      <c r="Y576" s="31"/>
      <c r="Z576" s="31"/>
    </row>
    <row r="577" spans="1:26" ht="12.75" customHeight="1" x14ac:dyDescent="0.3">
      <c r="A577" s="51" t="str">
        <f t="shared" ca="1" si="8"/>
        <v/>
      </c>
      <c r="B577" s="52" t="str">
        <f t="shared" ca="1" si="1"/>
        <v/>
      </c>
      <c r="C577" s="58" t="str">
        <f t="shared" ca="1" si="2"/>
        <v/>
      </c>
      <c r="D577" s="58" t="str">
        <f t="shared" ca="1" si="16"/>
        <v/>
      </c>
      <c r="E577" s="56"/>
      <c r="F577" s="58" t="str">
        <f t="shared" ca="1" si="4"/>
        <v/>
      </c>
      <c r="G577" s="58" t="str">
        <f t="shared" ca="1" si="5"/>
        <v/>
      </c>
      <c r="H577" s="58" t="str">
        <f t="shared" ca="1" si="6"/>
        <v/>
      </c>
      <c r="I577" s="58" t="str">
        <f t="shared" ca="1" si="7"/>
        <v/>
      </c>
      <c r="J577" s="31"/>
      <c r="K577" s="31"/>
      <c r="L577" s="31"/>
      <c r="M577" s="31"/>
      <c r="N577" s="31"/>
      <c r="O577" s="31"/>
      <c r="P577" s="31"/>
      <c r="Q577" s="31"/>
      <c r="R577" s="31"/>
      <c r="S577" s="31"/>
      <c r="T577" s="31"/>
      <c r="U577" s="31"/>
      <c r="V577" s="31"/>
      <c r="W577" s="31"/>
      <c r="X577" s="31"/>
      <c r="Y577" s="31"/>
      <c r="Z577" s="31"/>
    </row>
    <row r="578" spans="1:26" ht="12.75" customHeight="1" x14ac:dyDescent="0.3">
      <c r="A578" s="51" t="str">
        <f t="shared" ca="1" si="8"/>
        <v/>
      </c>
      <c r="B578" s="52" t="str">
        <f t="shared" ca="1" si="1"/>
        <v/>
      </c>
      <c r="C578" s="58" t="str">
        <f t="shared" ca="1" si="2"/>
        <v/>
      </c>
      <c r="D578" s="58" t="str">
        <f t="shared" ca="1" si="16"/>
        <v/>
      </c>
      <c r="E578" s="56"/>
      <c r="F578" s="58" t="str">
        <f t="shared" ca="1" si="4"/>
        <v/>
      </c>
      <c r="G578" s="58" t="str">
        <f t="shared" ca="1" si="5"/>
        <v/>
      </c>
      <c r="H578" s="58" t="str">
        <f t="shared" ca="1" si="6"/>
        <v/>
      </c>
      <c r="I578" s="58" t="str">
        <f t="shared" ca="1" si="7"/>
        <v/>
      </c>
      <c r="J578" s="31"/>
      <c r="K578" s="31"/>
      <c r="L578" s="31"/>
      <c r="M578" s="31"/>
      <c r="N578" s="31"/>
      <c r="O578" s="31"/>
      <c r="P578" s="31"/>
      <c r="Q578" s="31"/>
      <c r="R578" s="31"/>
      <c r="S578" s="31"/>
      <c r="T578" s="31"/>
      <c r="U578" s="31"/>
      <c r="V578" s="31"/>
      <c r="W578" s="31"/>
      <c r="X578" s="31"/>
      <c r="Y578" s="31"/>
      <c r="Z578" s="31"/>
    </row>
    <row r="579" spans="1:26" ht="12.75" customHeight="1" x14ac:dyDescent="0.3">
      <c r="A579" s="51" t="str">
        <f t="shared" ca="1" si="8"/>
        <v/>
      </c>
      <c r="B579" s="52" t="str">
        <f t="shared" ca="1" si="1"/>
        <v/>
      </c>
      <c r="C579" s="58" t="str">
        <f t="shared" ca="1" si="2"/>
        <v/>
      </c>
      <c r="D579" s="58" t="str">
        <f t="shared" ca="1" si="16"/>
        <v/>
      </c>
      <c r="E579" s="56"/>
      <c r="F579" s="58" t="str">
        <f t="shared" ca="1" si="4"/>
        <v/>
      </c>
      <c r="G579" s="58" t="str">
        <f t="shared" ca="1" si="5"/>
        <v/>
      </c>
      <c r="H579" s="58" t="str">
        <f t="shared" ca="1" si="6"/>
        <v/>
      </c>
      <c r="I579" s="58" t="str">
        <f t="shared" ca="1" si="7"/>
        <v/>
      </c>
      <c r="J579" s="31"/>
      <c r="K579" s="31"/>
      <c r="L579" s="31"/>
      <c r="M579" s="31"/>
      <c r="N579" s="31"/>
      <c r="O579" s="31"/>
      <c r="P579" s="31"/>
      <c r="Q579" s="31"/>
      <c r="R579" s="31"/>
      <c r="S579" s="31"/>
      <c r="T579" s="31"/>
      <c r="U579" s="31"/>
      <c r="V579" s="31"/>
      <c r="W579" s="31"/>
      <c r="X579" s="31"/>
      <c r="Y579" s="31"/>
      <c r="Z579" s="31"/>
    </row>
    <row r="580" spans="1:26" ht="12.75" customHeight="1" x14ac:dyDescent="0.3">
      <c r="A580" s="51" t="str">
        <f t="shared" ca="1" si="8"/>
        <v/>
      </c>
      <c r="B580" s="52" t="str">
        <f t="shared" ca="1" si="1"/>
        <v/>
      </c>
      <c r="C580" s="58" t="str">
        <f t="shared" ca="1" si="2"/>
        <v/>
      </c>
      <c r="D580" s="58" t="str">
        <f t="shared" ca="1" si="16"/>
        <v/>
      </c>
      <c r="E580" s="56"/>
      <c r="F580" s="58" t="str">
        <f t="shared" ca="1" si="4"/>
        <v/>
      </c>
      <c r="G580" s="58" t="str">
        <f t="shared" ca="1" si="5"/>
        <v/>
      </c>
      <c r="H580" s="58" t="str">
        <f t="shared" ca="1" si="6"/>
        <v/>
      </c>
      <c r="I580" s="58" t="str">
        <f t="shared" ca="1" si="7"/>
        <v/>
      </c>
      <c r="J580" s="31"/>
      <c r="K580" s="31"/>
      <c r="L580" s="31"/>
      <c r="M580" s="31"/>
      <c r="N580" s="31"/>
      <c r="O580" s="31"/>
      <c r="P580" s="31"/>
      <c r="Q580" s="31"/>
      <c r="R580" s="31"/>
      <c r="S580" s="31"/>
      <c r="T580" s="31"/>
      <c r="U580" s="31"/>
      <c r="V580" s="31"/>
      <c r="W580" s="31"/>
      <c r="X580" s="31"/>
      <c r="Y580" s="31"/>
      <c r="Z580" s="31"/>
    </row>
    <row r="581" spans="1:26" ht="12.75" customHeight="1" x14ac:dyDescent="0.3">
      <c r="A581" s="51" t="str">
        <f t="shared" ca="1" si="8"/>
        <v/>
      </c>
      <c r="B581" s="52" t="str">
        <f t="shared" ca="1" si="1"/>
        <v/>
      </c>
      <c r="C581" s="58" t="str">
        <f t="shared" ca="1" si="2"/>
        <v/>
      </c>
      <c r="D581" s="58" t="str">
        <f t="shared" ca="1" si="16"/>
        <v/>
      </c>
      <c r="E581" s="56"/>
      <c r="F581" s="58" t="str">
        <f t="shared" ca="1" si="4"/>
        <v/>
      </c>
      <c r="G581" s="58" t="str">
        <f t="shared" ca="1" si="5"/>
        <v/>
      </c>
      <c r="H581" s="58" t="str">
        <f t="shared" ca="1" si="6"/>
        <v/>
      </c>
      <c r="I581" s="58" t="str">
        <f t="shared" ca="1" si="7"/>
        <v/>
      </c>
      <c r="J581" s="31"/>
      <c r="K581" s="31"/>
      <c r="L581" s="31"/>
      <c r="M581" s="31"/>
      <c r="N581" s="31"/>
      <c r="O581" s="31"/>
      <c r="P581" s="31"/>
      <c r="Q581" s="31"/>
      <c r="R581" s="31"/>
      <c r="S581" s="31"/>
      <c r="T581" s="31"/>
      <c r="U581" s="31"/>
      <c r="V581" s="31"/>
      <c r="W581" s="31"/>
      <c r="X581" s="31"/>
      <c r="Y581" s="31"/>
      <c r="Z581" s="31"/>
    </row>
    <row r="582" spans="1:26" ht="12.75" customHeight="1" x14ac:dyDescent="0.3">
      <c r="A582" s="51" t="str">
        <f t="shared" ca="1" si="8"/>
        <v/>
      </c>
      <c r="B582" s="52" t="str">
        <f t="shared" ca="1" si="1"/>
        <v/>
      </c>
      <c r="C582" s="58" t="str">
        <f t="shared" ca="1" si="2"/>
        <v/>
      </c>
      <c r="D582" s="58" t="str">
        <f t="shared" ca="1" si="16"/>
        <v/>
      </c>
      <c r="E582" s="56"/>
      <c r="F582" s="58" t="str">
        <f t="shared" ca="1" si="4"/>
        <v/>
      </c>
      <c r="G582" s="58" t="str">
        <f t="shared" ca="1" si="5"/>
        <v/>
      </c>
      <c r="H582" s="58" t="str">
        <f t="shared" ca="1" si="6"/>
        <v/>
      </c>
      <c r="I582" s="58" t="str">
        <f t="shared" ca="1" si="7"/>
        <v/>
      </c>
      <c r="J582" s="31"/>
      <c r="K582" s="31"/>
      <c r="L582" s="31"/>
      <c r="M582" s="31"/>
      <c r="N582" s="31"/>
      <c r="O582" s="31"/>
      <c r="P582" s="31"/>
      <c r="Q582" s="31"/>
      <c r="R582" s="31"/>
      <c r="S582" s="31"/>
      <c r="T582" s="31"/>
      <c r="U582" s="31"/>
      <c r="V582" s="31"/>
      <c r="W582" s="31"/>
      <c r="X582" s="31"/>
      <c r="Y582" s="31"/>
      <c r="Z582" s="31"/>
    </row>
    <row r="583" spans="1:26" ht="12.75" customHeight="1" x14ac:dyDescent="0.3">
      <c r="A583" s="51" t="str">
        <f t="shared" ca="1" si="8"/>
        <v/>
      </c>
      <c r="B583" s="52" t="str">
        <f t="shared" ca="1" si="1"/>
        <v/>
      </c>
      <c r="C583" s="58" t="str">
        <f t="shared" ca="1" si="2"/>
        <v/>
      </c>
      <c r="D583" s="58" t="str">
        <f t="shared" ca="1" si="16"/>
        <v/>
      </c>
      <c r="E583" s="56"/>
      <c r="F583" s="58" t="str">
        <f t="shared" ca="1" si="4"/>
        <v/>
      </c>
      <c r="G583" s="58" t="str">
        <f t="shared" ca="1" si="5"/>
        <v/>
      </c>
      <c r="H583" s="58" t="str">
        <f t="shared" ca="1" si="6"/>
        <v/>
      </c>
      <c r="I583" s="58" t="str">
        <f t="shared" ca="1" si="7"/>
        <v/>
      </c>
      <c r="J583" s="31"/>
      <c r="K583" s="31"/>
      <c r="L583" s="31"/>
      <c r="M583" s="31"/>
      <c r="N583" s="31"/>
      <c r="O583" s="31"/>
      <c r="P583" s="31"/>
      <c r="Q583" s="31"/>
      <c r="R583" s="31"/>
      <c r="S583" s="31"/>
      <c r="T583" s="31"/>
      <c r="U583" s="31"/>
      <c r="V583" s="31"/>
      <c r="W583" s="31"/>
      <c r="X583" s="31"/>
      <c r="Y583" s="31"/>
      <c r="Z583" s="31"/>
    </row>
    <row r="584" spans="1:26" ht="12.75" customHeight="1" x14ac:dyDescent="0.3">
      <c r="A584" s="51" t="str">
        <f t="shared" ca="1" si="8"/>
        <v/>
      </c>
      <c r="B584" s="52" t="str">
        <f t="shared" ca="1" si="1"/>
        <v/>
      </c>
      <c r="C584" s="58" t="str">
        <f t="shared" ca="1" si="2"/>
        <v/>
      </c>
      <c r="D584" s="58" t="str">
        <f t="shared" ca="1" si="16"/>
        <v/>
      </c>
      <c r="E584" s="56"/>
      <c r="F584" s="58" t="str">
        <f t="shared" ca="1" si="4"/>
        <v/>
      </c>
      <c r="G584" s="58" t="str">
        <f t="shared" ca="1" si="5"/>
        <v/>
      </c>
      <c r="H584" s="58" t="str">
        <f t="shared" ca="1" si="6"/>
        <v/>
      </c>
      <c r="I584" s="58" t="str">
        <f t="shared" ca="1" si="7"/>
        <v/>
      </c>
      <c r="J584" s="31"/>
      <c r="K584" s="31"/>
      <c r="L584" s="31"/>
      <c r="M584" s="31"/>
      <c r="N584" s="31"/>
      <c r="O584" s="31"/>
      <c r="P584" s="31"/>
      <c r="Q584" s="31"/>
      <c r="R584" s="31"/>
      <c r="S584" s="31"/>
      <c r="T584" s="31"/>
      <c r="U584" s="31"/>
      <c r="V584" s="31"/>
      <c r="W584" s="31"/>
      <c r="X584" s="31"/>
      <c r="Y584" s="31"/>
      <c r="Z584" s="31"/>
    </row>
    <row r="585" spans="1:26" ht="12.75" customHeight="1" x14ac:dyDescent="0.3">
      <c r="A585" s="51" t="str">
        <f t="shared" ca="1" si="8"/>
        <v/>
      </c>
      <c r="B585" s="52" t="str">
        <f t="shared" ca="1" si="1"/>
        <v/>
      </c>
      <c r="C585" s="58" t="str">
        <f t="shared" ca="1" si="2"/>
        <v/>
      </c>
      <c r="D585" s="58" t="str">
        <f t="shared" ca="1" si="16"/>
        <v/>
      </c>
      <c r="E585" s="56"/>
      <c r="F585" s="58" t="str">
        <f t="shared" ca="1" si="4"/>
        <v/>
      </c>
      <c r="G585" s="58" t="str">
        <f t="shared" ca="1" si="5"/>
        <v/>
      </c>
      <c r="H585" s="58" t="str">
        <f t="shared" ca="1" si="6"/>
        <v/>
      </c>
      <c r="I585" s="58" t="str">
        <f t="shared" ca="1" si="7"/>
        <v/>
      </c>
      <c r="J585" s="31"/>
      <c r="K585" s="31"/>
      <c r="L585" s="31"/>
      <c r="M585" s="31"/>
      <c r="N585" s="31"/>
      <c r="O585" s="31"/>
      <c r="P585" s="31"/>
      <c r="Q585" s="31"/>
      <c r="R585" s="31"/>
      <c r="S585" s="31"/>
      <c r="T585" s="31"/>
      <c r="U585" s="31"/>
      <c r="V585" s="31"/>
      <c r="W585" s="31"/>
      <c r="X585" s="31"/>
      <c r="Y585" s="31"/>
      <c r="Z585" s="31"/>
    </row>
    <row r="586" spans="1:26" ht="12.75" customHeight="1" x14ac:dyDescent="0.3">
      <c r="A586" s="51" t="str">
        <f t="shared" ca="1" si="8"/>
        <v/>
      </c>
      <c r="B586" s="52" t="str">
        <f t="shared" ca="1" si="1"/>
        <v/>
      </c>
      <c r="C586" s="58" t="str">
        <f t="shared" ca="1" si="2"/>
        <v/>
      </c>
      <c r="D586" s="58" t="str">
        <f t="shared" ca="1" si="16"/>
        <v/>
      </c>
      <c r="E586" s="56"/>
      <c r="F586" s="58" t="str">
        <f t="shared" ca="1" si="4"/>
        <v/>
      </c>
      <c r="G586" s="58" t="str">
        <f t="shared" ca="1" si="5"/>
        <v/>
      </c>
      <c r="H586" s="58" t="str">
        <f t="shared" ca="1" si="6"/>
        <v/>
      </c>
      <c r="I586" s="58" t="str">
        <f t="shared" ca="1" si="7"/>
        <v/>
      </c>
      <c r="J586" s="31"/>
      <c r="K586" s="31"/>
      <c r="L586" s="31"/>
      <c r="M586" s="31"/>
      <c r="N586" s="31"/>
      <c r="O586" s="31"/>
      <c r="P586" s="31"/>
      <c r="Q586" s="31"/>
      <c r="R586" s="31"/>
      <c r="S586" s="31"/>
      <c r="T586" s="31"/>
      <c r="U586" s="31"/>
      <c r="V586" s="31"/>
      <c r="W586" s="31"/>
      <c r="X586" s="31"/>
      <c r="Y586" s="31"/>
      <c r="Z586" s="31"/>
    </row>
    <row r="587" spans="1:26" ht="12.75" customHeight="1" x14ac:dyDescent="0.3">
      <c r="A587" s="51" t="str">
        <f t="shared" ca="1" si="8"/>
        <v/>
      </c>
      <c r="B587" s="52" t="str">
        <f t="shared" ca="1" si="1"/>
        <v/>
      </c>
      <c r="C587" s="58" t="str">
        <f t="shared" ca="1" si="2"/>
        <v/>
      </c>
      <c r="D587" s="58" t="str">
        <f t="shared" ca="1" si="16"/>
        <v/>
      </c>
      <c r="E587" s="56"/>
      <c r="F587" s="58" t="str">
        <f t="shared" ca="1" si="4"/>
        <v/>
      </c>
      <c r="G587" s="58" t="str">
        <f t="shared" ca="1" si="5"/>
        <v/>
      </c>
      <c r="H587" s="58" t="str">
        <f t="shared" ca="1" si="6"/>
        <v/>
      </c>
      <c r="I587" s="58" t="str">
        <f t="shared" ca="1" si="7"/>
        <v/>
      </c>
      <c r="J587" s="31"/>
      <c r="K587" s="31"/>
      <c r="L587" s="31"/>
      <c r="M587" s="31"/>
      <c r="N587" s="31"/>
      <c r="O587" s="31"/>
      <c r="P587" s="31"/>
      <c r="Q587" s="31"/>
      <c r="R587" s="31"/>
      <c r="S587" s="31"/>
      <c r="T587" s="31"/>
      <c r="U587" s="31"/>
      <c r="V587" s="31"/>
      <c r="W587" s="31"/>
      <c r="X587" s="31"/>
      <c r="Y587" s="31"/>
      <c r="Z587" s="31"/>
    </row>
    <row r="588" spans="1:26" ht="12.75" customHeight="1" x14ac:dyDescent="0.3">
      <c r="A588" s="51" t="str">
        <f t="shared" ca="1" si="8"/>
        <v/>
      </c>
      <c r="B588" s="52" t="str">
        <f t="shared" ca="1" si="1"/>
        <v/>
      </c>
      <c r="C588" s="58" t="str">
        <f t="shared" ca="1" si="2"/>
        <v/>
      </c>
      <c r="D588" s="58" t="str">
        <f t="shared" ca="1" si="16"/>
        <v/>
      </c>
      <c r="E588" s="56"/>
      <c r="F588" s="58" t="str">
        <f t="shared" ca="1" si="4"/>
        <v/>
      </c>
      <c r="G588" s="58" t="str">
        <f t="shared" ca="1" si="5"/>
        <v/>
      </c>
      <c r="H588" s="58" t="str">
        <f t="shared" ca="1" si="6"/>
        <v/>
      </c>
      <c r="I588" s="58" t="str">
        <f t="shared" ca="1" si="7"/>
        <v/>
      </c>
      <c r="J588" s="31"/>
      <c r="K588" s="31"/>
      <c r="L588" s="31"/>
      <c r="M588" s="31"/>
      <c r="N588" s="31"/>
      <c r="O588" s="31"/>
      <c r="P588" s="31"/>
      <c r="Q588" s="31"/>
      <c r="R588" s="31"/>
      <c r="S588" s="31"/>
      <c r="T588" s="31"/>
      <c r="U588" s="31"/>
      <c r="V588" s="31"/>
      <c r="W588" s="31"/>
      <c r="X588" s="31"/>
      <c r="Y588" s="31"/>
      <c r="Z588" s="31"/>
    </row>
    <row r="589" spans="1:26" ht="12.75" customHeight="1" x14ac:dyDescent="0.3">
      <c r="A589" s="51" t="str">
        <f t="shared" ca="1" si="8"/>
        <v/>
      </c>
      <c r="B589" s="52" t="str">
        <f t="shared" ca="1" si="1"/>
        <v/>
      </c>
      <c r="C589" s="58" t="str">
        <f t="shared" ca="1" si="2"/>
        <v/>
      </c>
      <c r="D589" s="58" t="str">
        <f t="shared" ca="1" si="16"/>
        <v/>
      </c>
      <c r="E589" s="56"/>
      <c r="F589" s="58" t="str">
        <f t="shared" ca="1" si="4"/>
        <v/>
      </c>
      <c r="G589" s="58" t="str">
        <f t="shared" ca="1" si="5"/>
        <v/>
      </c>
      <c r="H589" s="58" t="str">
        <f t="shared" ca="1" si="6"/>
        <v/>
      </c>
      <c r="I589" s="58" t="str">
        <f t="shared" ca="1" si="7"/>
        <v/>
      </c>
      <c r="J589" s="31"/>
      <c r="K589" s="31"/>
      <c r="L589" s="31"/>
      <c r="M589" s="31"/>
      <c r="N589" s="31"/>
      <c r="O589" s="31"/>
      <c r="P589" s="31"/>
      <c r="Q589" s="31"/>
      <c r="R589" s="31"/>
      <c r="S589" s="31"/>
      <c r="T589" s="31"/>
      <c r="U589" s="31"/>
      <c r="V589" s="31"/>
      <c r="W589" s="31"/>
      <c r="X589" s="31"/>
      <c r="Y589" s="31"/>
      <c r="Z589" s="31"/>
    </row>
    <row r="590" spans="1:26" ht="12.75" customHeight="1" x14ac:dyDescent="0.3">
      <c r="A590" s="51" t="str">
        <f t="shared" ca="1" si="8"/>
        <v/>
      </c>
      <c r="B590" s="52" t="str">
        <f t="shared" ca="1" si="1"/>
        <v/>
      </c>
      <c r="C590" s="58" t="str">
        <f t="shared" ca="1" si="2"/>
        <v/>
      </c>
      <c r="D590" s="58" t="str">
        <f t="shared" ca="1" si="16"/>
        <v/>
      </c>
      <c r="E590" s="56"/>
      <c r="F590" s="58" t="str">
        <f t="shared" ca="1" si="4"/>
        <v/>
      </c>
      <c r="G590" s="58" t="str">
        <f t="shared" ca="1" si="5"/>
        <v/>
      </c>
      <c r="H590" s="58" t="str">
        <f t="shared" ca="1" si="6"/>
        <v/>
      </c>
      <c r="I590" s="58" t="str">
        <f t="shared" ca="1" si="7"/>
        <v/>
      </c>
      <c r="J590" s="31"/>
      <c r="K590" s="31"/>
      <c r="L590" s="31"/>
      <c r="M590" s="31"/>
      <c r="N590" s="31"/>
      <c r="O590" s="31"/>
      <c r="P590" s="31"/>
      <c r="Q590" s="31"/>
      <c r="R590" s="31"/>
      <c r="S590" s="31"/>
      <c r="T590" s="31"/>
      <c r="U590" s="31"/>
      <c r="V590" s="31"/>
      <c r="W590" s="31"/>
      <c r="X590" s="31"/>
      <c r="Y590" s="31"/>
      <c r="Z590" s="31"/>
    </row>
    <row r="591" spans="1:26" ht="12.75" customHeight="1" x14ac:dyDescent="0.3">
      <c r="A591" s="51" t="str">
        <f t="shared" ca="1" si="8"/>
        <v/>
      </c>
      <c r="B591" s="52" t="str">
        <f t="shared" ca="1" si="1"/>
        <v/>
      </c>
      <c r="C591" s="58" t="str">
        <f t="shared" ca="1" si="2"/>
        <v/>
      </c>
      <c r="D591" s="58" t="str">
        <f t="shared" ca="1" si="16"/>
        <v/>
      </c>
      <c r="E591" s="56"/>
      <c r="F591" s="58" t="str">
        <f t="shared" ca="1" si="4"/>
        <v/>
      </c>
      <c r="G591" s="58" t="str">
        <f t="shared" ca="1" si="5"/>
        <v/>
      </c>
      <c r="H591" s="58" t="str">
        <f t="shared" ca="1" si="6"/>
        <v/>
      </c>
      <c r="I591" s="58" t="str">
        <f t="shared" ca="1" si="7"/>
        <v/>
      </c>
      <c r="J591" s="31"/>
      <c r="K591" s="31"/>
      <c r="L591" s="31"/>
      <c r="M591" s="31"/>
      <c r="N591" s="31"/>
      <c r="O591" s="31"/>
      <c r="P591" s="31"/>
      <c r="Q591" s="31"/>
      <c r="R591" s="31"/>
      <c r="S591" s="31"/>
      <c r="T591" s="31"/>
      <c r="U591" s="31"/>
      <c r="V591" s="31"/>
      <c r="W591" s="31"/>
      <c r="X591" s="31"/>
      <c r="Y591" s="31"/>
      <c r="Z591" s="31"/>
    </row>
    <row r="592" spans="1:26" ht="12.75" customHeight="1" x14ac:dyDescent="0.3">
      <c r="A592" s="51" t="str">
        <f t="shared" ca="1" si="8"/>
        <v/>
      </c>
      <c r="B592" s="52" t="str">
        <f t="shared" ca="1" si="1"/>
        <v/>
      </c>
      <c r="C592" s="58" t="str">
        <f t="shared" ca="1" si="2"/>
        <v/>
      </c>
      <c r="D592" s="58" t="str">
        <f t="shared" ca="1" si="16"/>
        <v/>
      </c>
      <c r="E592" s="56"/>
      <c r="F592" s="58" t="str">
        <f t="shared" ca="1" si="4"/>
        <v/>
      </c>
      <c r="G592" s="58" t="str">
        <f t="shared" ca="1" si="5"/>
        <v/>
      </c>
      <c r="H592" s="58" t="str">
        <f t="shared" ca="1" si="6"/>
        <v/>
      </c>
      <c r="I592" s="58" t="str">
        <f t="shared" ca="1" si="7"/>
        <v/>
      </c>
      <c r="J592" s="31"/>
      <c r="K592" s="31"/>
      <c r="L592" s="31"/>
      <c r="M592" s="31"/>
      <c r="N592" s="31"/>
      <c r="O592" s="31"/>
      <c r="P592" s="31"/>
      <c r="Q592" s="31"/>
      <c r="R592" s="31"/>
      <c r="S592" s="31"/>
      <c r="T592" s="31"/>
      <c r="U592" s="31"/>
      <c r="V592" s="31"/>
      <c r="W592" s="31"/>
      <c r="X592" s="31"/>
      <c r="Y592" s="31"/>
      <c r="Z592" s="31"/>
    </row>
    <row r="593" spans="1:26" ht="12.75" customHeight="1" x14ac:dyDescent="0.3">
      <c r="A593" s="51" t="str">
        <f t="shared" ca="1" si="8"/>
        <v/>
      </c>
      <c r="B593" s="52" t="str">
        <f t="shared" ca="1" si="1"/>
        <v/>
      </c>
      <c r="C593" s="58" t="str">
        <f t="shared" ca="1" si="2"/>
        <v/>
      </c>
      <c r="D593" s="58" t="str">
        <f t="shared" ca="1" si="16"/>
        <v/>
      </c>
      <c r="E593" s="56"/>
      <c r="F593" s="58" t="str">
        <f t="shared" ca="1" si="4"/>
        <v/>
      </c>
      <c r="G593" s="58" t="str">
        <f t="shared" ca="1" si="5"/>
        <v/>
      </c>
      <c r="H593" s="58" t="str">
        <f t="shared" ca="1" si="6"/>
        <v/>
      </c>
      <c r="I593" s="58" t="str">
        <f t="shared" ca="1" si="7"/>
        <v/>
      </c>
      <c r="J593" s="31"/>
      <c r="K593" s="31"/>
      <c r="L593" s="31"/>
      <c r="M593" s="31"/>
      <c r="N593" s="31"/>
      <c r="O593" s="31"/>
      <c r="P593" s="31"/>
      <c r="Q593" s="31"/>
      <c r="R593" s="31"/>
      <c r="S593" s="31"/>
      <c r="T593" s="31"/>
      <c r="U593" s="31"/>
      <c r="V593" s="31"/>
      <c r="W593" s="31"/>
      <c r="X593" s="31"/>
      <c r="Y593" s="31"/>
      <c r="Z593" s="31"/>
    </row>
    <row r="594" spans="1:26" ht="12.75" customHeight="1" x14ac:dyDescent="0.3">
      <c r="A594" s="51" t="str">
        <f t="shared" ca="1" si="8"/>
        <v/>
      </c>
      <c r="B594" s="52" t="str">
        <f t="shared" ca="1" si="1"/>
        <v/>
      </c>
      <c r="C594" s="58" t="str">
        <f t="shared" ca="1" si="2"/>
        <v/>
      </c>
      <c r="D594" s="58" t="str">
        <f t="shared" ca="1" si="16"/>
        <v/>
      </c>
      <c r="E594" s="56"/>
      <c r="F594" s="58" t="str">
        <f t="shared" ca="1" si="4"/>
        <v/>
      </c>
      <c r="G594" s="58" t="str">
        <f t="shared" ca="1" si="5"/>
        <v/>
      </c>
      <c r="H594" s="58" t="str">
        <f t="shared" ca="1" si="6"/>
        <v/>
      </c>
      <c r="I594" s="58" t="str">
        <f t="shared" ca="1" si="7"/>
        <v/>
      </c>
      <c r="J594" s="31"/>
      <c r="K594" s="31"/>
      <c r="L594" s="31"/>
      <c r="M594" s="31"/>
      <c r="N594" s="31"/>
      <c r="O594" s="31"/>
      <c r="P594" s="31"/>
      <c r="Q594" s="31"/>
      <c r="R594" s="31"/>
      <c r="S594" s="31"/>
      <c r="T594" s="31"/>
      <c r="U594" s="31"/>
      <c r="V594" s="31"/>
      <c r="W594" s="31"/>
      <c r="X594" s="31"/>
      <c r="Y594" s="31"/>
      <c r="Z594" s="31"/>
    </row>
    <row r="595" spans="1:26" ht="12.75" customHeight="1" x14ac:dyDescent="0.3">
      <c r="A595" s="51" t="str">
        <f t="shared" ca="1" si="8"/>
        <v/>
      </c>
      <c r="B595" s="52" t="str">
        <f t="shared" ca="1" si="1"/>
        <v/>
      </c>
      <c r="C595" s="58" t="str">
        <f t="shared" ca="1" si="2"/>
        <v/>
      </c>
      <c r="D595" s="58" t="str">
        <f t="shared" ca="1" si="16"/>
        <v/>
      </c>
      <c r="E595" s="56"/>
      <c r="F595" s="58" t="str">
        <f t="shared" ca="1" si="4"/>
        <v/>
      </c>
      <c r="G595" s="58" t="str">
        <f t="shared" ca="1" si="5"/>
        <v/>
      </c>
      <c r="H595" s="58" t="str">
        <f t="shared" ca="1" si="6"/>
        <v/>
      </c>
      <c r="I595" s="58" t="str">
        <f t="shared" ca="1" si="7"/>
        <v/>
      </c>
      <c r="J595" s="31"/>
      <c r="K595" s="31"/>
      <c r="L595" s="31"/>
      <c r="M595" s="31"/>
      <c r="N595" s="31"/>
      <c r="O595" s="31"/>
      <c r="P595" s="31"/>
      <c r="Q595" s="31"/>
      <c r="R595" s="31"/>
      <c r="S595" s="31"/>
      <c r="T595" s="31"/>
      <c r="U595" s="31"/>
      <c r="V595" s="31"/>
      <c r="W595" s="31"/>
      <c r="X595" s="31"/>
      <c r="Y595" s="31"/>
      <c r="Z595" s="31"/>
    </row>
    <row r="596" spans="1:26" ht="12.75" customHeight="1" x14ac:dyDescent="0.3">
      <c r="A596" s="51" t="str">
        <f t="shared" ca="1" si="8"/>
        <v/>
      </c>
      <c r="B596" s="52" t="str">
        <f t="shared" ca="1" si="1"/>
        <v/>
      </c>
      <c r="C596" s="58" t="str">
        <f t="shared" ca="1" si="2"/>
        <v/>
      </c>
      <c r="D596" s="58" t="str">
        <f t="shared" ca="1" si="16"/>
        <v/>
      </c>
      <c r="E596" s="56"/>
      <c r="F596" s="58" t="str">
        <f t="shared" ca="1" si="4"/>
        <v/>
      </c>
      <c r="G596" s="58" t="str">
        <f t="shared" ca="1" si="5"/>
        <v/>
      </c>
      <c r="H596" s="58" t="str">
        <f t="shared" ca="1" si="6"/>
        <v/>
      </c>
      <c r="I596" s="58" t="str">
        <f t="shared" ca="1" si="7"/>
        <v/>
      </c>
      <c r="J596" s="31"/>
      <c r="K596" s="31"/>
      <c r="L596" s="31"/>
      <c r="M596" s="31"/>
      <c r="N596" s="31"/>
      <c r="O596" s="31"/>
      <c r="P596" s="31"/>
      <c r="Q596" s="31"/>
      <c r="R596" s="31"/>
      <c r="S596" s="31"/>
      <c r="T596" s="31"/>
      <c r="U596" s="31"/>
      <c r="V596" s="31"/>
      <c r="W596" s="31"/>
      <c r="X596" s="31"/>
      <c r="Y596" s="31"/>
      <c r="Z596" s="31"/>
    </row>
    <row r="597" spans="1:26" ht="12.75" customHeight="1" x14ac:dyDescent="0.3">
      <c r="A597" s="51" t="str">
        <f t="shared" ca="1" si="8"/>
        <v/>
      </c>
      <c r="B597" s="52" t="str">
        <f t="shared" ca="1" si="1"/>
        <v/>
      </c>
      <c r="C597" s="58" t="str">
        <f t="shared" ca="1" si="2"/>
        <v/>
      </c>
      <c r="D597" s="58" t="str">
        <f t="shared" ca="1" si="16"/>
        <v/>
      </c>
      <c r="E597" s="56"/>
      <c r="F597" s="58" t="str">
        <f t="shared" ca="1" si="4"/>
        <v/>
      </c>
      <c r="G597" s="58" t="str">
        <f t="shared" ca="1" si="5"/>
        <v/>
      </c>
      <c r="H597" s="58" t="str">
        <f t="shared" ca="1" si="6"/>
        <v/>
      </c>
      <c r="I597" s="58" t="str">
        <f t="shared" ca="1" si="7"/>
        <v/>
      </c>
      <c r="J597" s="31"/>
      <c r="K597" s="31"/>
      <c r="L597" s="31"/>
      <c r="M597" s="31"/>
      <c r="N597" s="31"/>
      <c r="O597" s="31"/>
      <c r="P597" s="31"/>
      <c r="Q597" s="31"/>
      <c r="R597" s="31"/>
      <c r="S597" s="31"/>
      <c r="T597" s="31"/>
      <c r="U597" s="31"/>
      <c r="V597" s="31"/>
      <c r="W597" s="31"/>
      <c r="X597" s="31"/>
      <c r="Y597" s="31"/>
      <c r="Z597" s="31"/>
    </row>
    <row r="598" spans="1:26" ht="12.75" customHeight="1" x14ac:dyDescent="0.3">
      <c r="A598" s="51" t="str">
        <f t="shared" ca="1" si="8"/>
        <v/>
      </c>
      <c r="B598" s="52" t="str">
        <f t="shared" ca="1" si="1"/>
        <v/>
      </c>
      <c r="C598" s="58" t="str">
        <f t="shared" ca="1" si="2"/>
        <v/>
      </c>
      <c r="D598" s="58" t="str">
        <f t="shared" ca="1" si="16"/>
        <v/>
      </c>
      <c r="E598" s="56"/>
      <c r="F598" s="58" t="str">
        <f t="shared" ca="1" si="4"/>
        <v/>
      </c>
      <c r="G598" s="58" t="str">
        <f t="shared" ca="1" si="5"/>
        <v/>
      </c>
      <c r="H598" s="58" t="str">
        <f t="shared" ca="1" si="6"/>
        <v/>
      </c>
      <c r="I598" s="58" t="str">
        <f t="shared" ca="1" si="7"/>
        <v/>
      </c>
      <c r="J598" s="31"/>
      <c r="K598" s="31"/>
      <c r="L598" s="31"/>
      <c r="M598" s="31"/>
      <c r="N598" s="31"/>
      <c r="O598" s="31"/>
      <c r="P598" s="31"/>
      <c r="Q598" s="31"/>
      <c r="R598" s="31"/>
      <c r="S598" s="31"/>
      <c r="T598" s="31"/>
      <c r="U598" s="31"/>
      <c r="V598" s="31"/>
      <c r="W598" s="31"/>
      <c r="X598" s="31"/>
      <c r="Y598" s="31"/>
      <c r="Z598" s="31"/>
    </row>
    <row r="599" spans="1:26" ht="12.75" customHeight="1" x14ac:dyDescent="0.3">
      <c r="A599" s="51" t="str">
        <f t="shared" ca="1" si="8"/>
        <v/>
      </c>
      <c r="B599" s="52" t="str">
        <f t="shared" ca="1" si="1"/>
        <v/>
      </c>
      <c r="C599" s="58" t="str">
        <f t="shared" ca="1" si="2"/>
        <v/>
      </c>
      <c r="D599" s="58" t="str">
        <f t="shared" ca="1" si="16"/>
        <v/>
      </c>
      <c r="E599" s="56"/>
      <c r="F599" s="58" t="str">
        <f t="shared" ca="1" si="4"/>
        <v/>
      </c>
      <c r="G599" s="58" t="str">
        <f t="shared" ca="1" si="5"/>
        <v/>
      </c>
      <c r="H599" s="58" t="str">
        <f t="shared" ca="1" si="6"/>
        <v/>
      </c>
      <c r="I599" s="58" t="str">
        <f t="shared" ca="1" si="7"/>
        <v/>
      </c>
      <c r="J599" s="31"/>
      <c r="K599" s="31"/>
      <c r="L599" s="31"/>
      <c r="M599" s="31"/>
      <c r="N599" s="31"/>
      <c r="O599" s="31"/>
      <c r="P599" s="31"/>
      <c r="Q599" s="31"/>
      <c r="R599" s="31"/>
      <c r="S599" s="31"/>
      <c r="T599" s="31"/>
      <c r="U599" s="31"/>
      <c r="V599" s="31"/>
      <c r="W599" s="31"/>
      <c r="X599" s="31"/>
      <c r="Y599" s="31"/>
      <c r="Z599" s="31"/>
    </row>
    <row r="600" spans="1:26" ht="12.75" customHeight="1" x14ac:dyDescent="0.3">
      <c r="A600" s="51" t="str">
        <f t="shared" ca="1" si="8"/>
        <v/>
      </c>
      <c r="B600" s="52" t="str">
        <f t="shared" ca="1" si="1"/>
        <v/>
      </c>
      <c r="C600" s="58" t="str">
        <f t="shared" ca="1" si="2"/>
        <v/>
      </c>
      <c r="D600" s="58" t="str">
        <f t="shared" ref="D600:D663" ca="1" si="17">IF(B600="","",IF(roundOpt,ROUND((B600-B599)*$I$8*H599,2),(B600-B599)*$I$8*H599))</f>
        <v/>
      </c>
      <c r="E600" s="56"/>
      <c r="F600" s="58" t="str">
        <f t="shared" ca="1" si="4"/>
        <v/>
      </c>
      <c r="G600" s="58" t="str">
        <f t="shared" ca="1" si="5"/>
        <v/>
      </c>
      <c r="H600" s="58" t="str">
        <f t="shared" ca="1" si="6"/>
        <v/>
      </c>
      <c r="I600" s="58" t="str">
        <f t="shared" ca="1" si="7"/>
        <v/>
      </c>
      <c r="J600" s="31"/>
      <c r="K600" s="31"/>
      <c r="L600" s="31"/>
      <c r="M600" s="31"/>
      <c r="N600" s="31"/>
      <c r="O600" s="31"/>
      <c r="P600" s="31"/>
      <c r="Q600" s="31"/>
      <c r="R600" s="31"/>
      <c r="S600" s="31"/>
      <c r="T600" s="31"/>
      <c r="U600" s="31"/>
      <c r="V600" s="31"/>
      <c r="W600" s="31"/>
      <c r="X600" s="31"/>
      <c r="Y600" s="31"/>
      <c r="Z600" s="31"/>
    </row>
    <row r="601" spans="1:26" ht="12.75" customHeight="1" x14ac:dyDescent="0.3">
      <c r="A601" s="51" t="str">
        <f t="shared" ca="1" si="8"/>
        <v/>
      </c>
      <c r="B601" s="52" t="str">
        <f t="shared" ca="1" si="1"/>
        <v/>
      </c>
      <c r="C601" s="58" t="str">
        <f t="shared" ca="1" si="2"/>
        <v/>
      </c>
      <c r="D601" s="58" t="str">
        <f t="shared" ca="1" si="17"/>
        <v/>
      </c>
      <c r="E601" s="56"/>
      <c r="F601" s="58" t="str">
        <f t="shared" ca="1" si="4"/>
        <v/>
      </c>
      <c r="G601" s="58" t="str">
        <f t="shared" ca="1" si="5"/>
        <v/>
      </c>
      <c r="H601" s="58" t="str">
        <f t="shared" ca="1" si="6"/>
        <v/>
      </c>
      <c r="I601" s="58" t="str">
        <f t="shared" ca="1" si="7"/>
        <v/>
      </c>
      <c r="J601" s="31"/>
      <c r="K601" s="31"/>
      <c r="L601" s="31"/>
      <c r="M601" s="31"/>
      <c r="N601" s="31"/>
      <c r="O601" s="31"/>
      <c r="P601" s="31"/>
      <c r="Q601" s="31"/>
      <c r="R601" s="31"/>
      <c r="S601" s="31"/>
      <c r="T601" s="31"/>
      <c r="U601" s="31"/>
      <c r="V601" s="31"/>
      <c r="W601" s="31"/>
      <c r="X601" s="31"/>
      <c r="Y601" s="31"/>
      <c r="Z601" s="31"/>
    </row>
    <row r="602" spans="1:26" ht="12.75" customHeight="1" x14ac:dyDescent="0.3">
      <c r="A602" s="51" t="str">
        <f t="shared" ca="1" si="8"/>
        <v/>
      </c>
      <c r="B602" s="52" t="str">
        <f t="shared" ca="1" si="1"/>
        <v/>
      </c>
      <c r="C602" s="58" t="str">
        <f t="shared" ca="1" si="2"/>
        <v/>
      </c>
      <c r="D602" s="58" t="str">
        <f t="shared" ca="1" si="17"/>
        <v/>
      </c>
      <c r="E602" s="56"/>
      <c r="F602" s="58" t="str">
        <f t="shared" ca="1" si="4"/>
        <v/>
      </c>
      <c r="G602" s="58" t="str">
        <f t="shared" ca="1" si="5"/>
        <v/>
      </c>
      <c r="H602" s="58" t="str">
        <f t="shared" ca="1" si="6"/>
        <v/>
      </c>
      <c r="I602" s="58" t="str">
        <f t="shared" ca="1" si="7"/>
        <v/>
      </c>
      <c r="J602" s="31"/>
      <c r="K602" s="31"/>
      <c r="L602" s="31"/>
      <c r="M602" s="31"/>
      <c r="N602" s="31"/>
      <c r="O602" s="31"/>
      <c r="P602" s="31"/>
      <c r="Q602" s="31"/>
      <c r="R602" s="31"/>
      <c r="S602" s="31"/>
      <c r="T602" s="31"/>
      <c r="U602" s="31"/>
      <c r="V602" s="31"/>
      <c r="W602" s="31"/>
      <c r="X602" s="31"/>
      <c r="Y602" s="31"/>
      <c r="Z602" s="31"/>
    </row>
    <row r="603" spans="1:26" ht="12.75" customHeight="1" x14ac:dyDescent="0.3">
      <c r="A603" s="51" t="str">
        <f t="shared" ca="1" si="8"/>
        <v/>
      </c>
      <c r="B603" s="52" t="str">
        <f t="shared" ca="1" si="1"/>
        <v/>
      </c>
      <c r="C603" s="58" t="str">
        <f t="shared" ca="1" si="2"/>
        <v/>
      </c>
      <c r="D603" s="58" t="str">
        <f t="shared" ca="1" si="17"/>
        <v/>
      </c>
      <c r="E603" s="56"/>
      <c r="F603" s="58" t="str">
        <f t="shared" ca="1" si="4"/>
        <v/>
      </c>
      <c r="G603" s="58" t="str">
        <f t="shared" ca="1" si="5"/>
        <v/>
      </c>
      <c r="H603" s="58" t="str">
        <f t="shared" ca="1" si="6"/>
        <v/>
      </c>
      <c r="I603" s="58" t="str">
        <f t="shared" ca="1" si="7"/>
        <v/>
      </c>
      <c r="J603" s="31"/>
      <c r="K603" s="31"/>
      <c r="L603" s="31"/>
      <c r="M603" s="31"/>
      <c r="N603" s="31"/>
      <c r="O603" s="31"/>
      <c r="P603" s="31"/>
      <c r="Q603" s="31"/>
      <c r="R603" s="31"/>
      <c r="S603" s="31"/>
      <c r="T603" s="31"/>
      <c r="U603" s="31"/>
      <c r="V603" s="31"/>
      <c r="W603" s="31"/>
      <c r="X603" s="31"/>
      <c r="Y603" s="31"/>
      <c r="Z603" s="31"/>
    </row>
    <row r="604" spans="1:26" ht="12.75" customHeight="1" x14ac:dyDescent="0.3">
      <c r="A604" s="51" t="str">
        <f t="shared" ca="1" si="8"/>
        <v/>
      </c>
      <c r="B604" s="52" t="str">
        <f t="shared" ca="1" si="1"/>
        <v/>
      </c>
      <c r="C604" s="58" t="str">
        <f t="shared" ca="1" si="2"/>
        <v/>
      </c>
      <c r="D604" s="58" t="str">
        <f t="shared" ca="1" si="17"/>
        <v/>
      </c>
      <c r="E604" s="56"/>
      <c r="F604" s="58" t="str">
        <f t="shared" ca="1" si="4"/>
        <v/>
      </c>
      <c r="G604" s="58" t="str">
        <f t="shared" ca="1" si="5"/>
        <v/>
      </c>
      <c r="H604" s="58" t="str">
        <f t="shared" ca="1" si="6"/>
        <v/>
      </c>
      <c r="I604" s="58" t="str">
        <f t="shared" ca="1" si="7"/>
        <v/>
      </c>
      <c r="J604" s="31"/>
      <c r="K604" s="31"/>
      <c r="L604" s="31"/>
      <c r="M604" s="31"/>
      <c r="N604" s="31"/>
      <c r="O604" s="31"/>
      <c r="P604" s="31"/>
      <c r="Q604" s="31"/>
      <c r="R604" s="31"/>
      <c r="S604" s="31"/>
      <c r="T604" s="31"/>
      <c r="U604" s="31"/>
      <c r="V604" s="31"/>
      <c r="W604" s="31"/>
      <c r="X604" s="31"/>
      <c r="Y604" s="31"/>
      <c r="Z604" s="31"/>
    </row>
    <row r="605" spans="1:26" ht="12.75" customHeight="1" x14ac:dyDescent="0.3">
      <c r="A605" s="51" t="str">
        <f t="shared" ca="1" si="8"/>
        <v/>
      </c>
      <c r="B605" s="52" t="str">
        <f t="shared" ca="1" si="1"/>
        <v/>
      </c>
      <c r="C605" s="58" t="str">
        <f t="shared" ca="1" si="2"/>
        <v/>
      </c>
      <c r="D605" s="58" t="str">
        <f t="shared" ca="1" si="17"/>
        <v/>
      </c>
      <c r="E605" s="56"/>
      <c r="F605" s="58" t="str">
        <f t="shared" ca="1" si="4"/>
        <v/>
      </c>
      <c r="G605" s="58" t="str">
        <f t="shared" ca="1" si="5"/>
        <v/>
      </c>
      <c r="H605" s="58" t="str">
        <f t="shared" ca="1" si="6"/>
        <v/>
      </c>
      <c r="I605" s="58" t="str">
        <f t="shared" ca="1" si="7"/>
        <v/>
      </c>
      <c r="J605" s="31"/>
      <c r="K605" s="31"/>
      <c r="L605" s="31"/>
      <c r="M605" s="31"/>
      <c r="N605" s="31"/>
      <c r="O605" s="31"/>
      <c r="P605" s="31"/>
      <c r="Q605" s="31"/>
      <c r="R605" s="31"/>
      <c r="S605" s="31"/>
      <c r="T605" s="31"/>
      <c r="U605" s="31"/>
      <c r="V605" s="31"/>
      <c r="W605" s="31"/>
      <c r="X605" s="31"/>
      <c r="Y605" s="31"/>
      <c r="Z605" s="31"/>
    </row>
    <row r="606" spans="1:26" ht="12.75" customHeight="1" x14ac:dyDescent="0.3">
      <c r="A606" s="51" t="str">
        <f t="shared" ca="1" si="8"/>
        <v/>
      </c>
      <c r="B606" s="52" t="str">
        <f t="shared" ca="1" si="1"/>
        <v/>
      </c>
      <c r="C606" s="58" t="str">
        <f t="shared" ca="1" si="2"/>
        <v/>
      </c>
      <c r="D606" s="58" t="str">
        <f t="shared" ca="1" si="17"/>
        <v/>
      </c>
      <c r="E606" s="56"/>
      <c r="F606" s="58" t="str">
        <f t="shared" ca="1" si="4"/>
        <v/>
      </c>
      <c r="G606" s="58" t="str">
        <f t="shared" ca="1" si="5"/>
        <v/>
      </c>
      <c r="H606" s="58" t="str">
        <f t="shared" ca="1" si="6"/>
        <v/>
      </c>
      <c r="I606" s="58" t="str">
        <f t="shared" ca="1" si="7"/>
        <v/>
      </c>
      <c r="J606" s="31"/>
      <c r="K606" s="31"/>
      <c r="L606" s="31"/>
      <c r="M606" s="31"/>
      <c r="N606" s="31"/>
      <c r="O606" s="31"/>
      <c r="P606" s="31"/>
      <c r="Q606" s="31"/>
      <c r="R606" s="31"/>
      <c r="S606" s="31"/>
      <c r="T606" s="31"/>
      <c r="U606" s="31"/>
      <c r="V606" s="31"/>
      <c r="W606" s="31"/>
      <c r="X606" s="31"/>
      <c r="Y606" s="31"/>
      <c r="Z606" s="31"/>
    </row>
    <row r="607" spans="1:26" ht="12.75" customHeight="1" x14ac:dyDescent="0.3">
      <c r="A607" s="51" t="str">
        <f t="shared" ca="1" si="8"/>
        <v/>
      </c>
      <c r="B607" s="52" t="str">
        <f t="shared" ca="1" si="1"/>
        <v/>
      </c>
      <c r="C607" s="58" t="str">
        <f t="shared" ca="1" si="2"/>
        <v/>
      </c>
      <c r="D607" s="58" t="str">
        <f t="shared" ca="1" si="17"/>
        <v/>
      </c>
      <c r="E607" s="56"/>
      <c r="F607" s="58" t="str">
        <f t="shared" ca="1" si="4"/>
        <v/>
      </c>
      <c r="G607" s="58" t="str">
        <f t="shared" ca="1" si="5"/>
        <v/>
      </c>
      <c r="H607" s="58" t="str">
        <f t="shared" ca="1" si="6"/>
        <v/>
      </c>
      <c r="I607" s="58" t="str">
        <f t="shared" ca="1" si="7"/>
        <v/>
      </c>
      <c r="J607" s="31"/>
      <c r="K607" s="31"/>
      <c r="L607" s="31"/>
      <c r="M607" s="31"/>
      <c r="N607" s="31"/>
      <c r="O607" s="31"/>
      <c r="P607" s="31"/>
      <c r="Q607" s="31"/>
      <c r="R607" s="31"/>
      <c r="S607" s="31"/>
      <c r="T607" s="31"/>
      <c r="U607" s="31"/>
      <c r="V607" s="31"/>
      <c r="W607" s="31"/>
      <c r="X607" s="31"/>
      <c r="Y607" s="31"/>
      <c r="Z607" s="31"/>
    </row>
    <row r="608" spans="1:26" ht="12.75" customHeight="1" x14ac:dyDescent="0.3">
      <c r="A608" s="51" t="str">
        <f t="shared" ca="1" si="8"/>
        <v/>
      </c>
      <c r="B608" s="52" t="str">
        <f t="shared" ca="1" si="1"/>
        <v/>
      </c>
      <c r="C608" s="58" t="str">
        <f t="shared" ca="1" si="2"/>
        <v/>
      </c>
      <c r="D608" s="58" t="str">
        <f t="shared" ca="1" si="17"/>
        <v/>
      </c>
      <c r="E608" s="56"/>
      <c r="F608" s="58" t="str">
        <f t="shared" ca="1" si="4"/>
        <v/>
      </c>
      <c r="G608" s="58" t="str">
        <f t="shared" ca="1" si="5"/>
        <v/>
      </c>
      <c r="H608" s="58" t="str">
        <f t="shared" ca="1" si="6"/>
        <v/>
      </c>
      <c r="I608" s="58" t="str">
        <f t="shared" ca="1" si="7"/>
        <v/>
      </c>
      <c r="J608" s="31"/>
      <c r="K608" s="31"/>
      <c r="L608" s="31"/>
      <c r="M608" s="31"/>
      <c r="N608" s="31"/>
      <c r="O608" s="31"/>
      <c r="P608" s="31"/>
      <c r="Q608" s="31"/>
      <c r="R608" s="31"/>
      <c r="S608" s="31"/>
      <c r="T608" s="31"/>
      <c r="U608" s="31"/>
      <c r="V608" s="31"/>
      <c r="W608" s="31"/>
      <c r="X608" s="31"/>
      <c r="Y608" s="31"/>
      <c r="Z608" s="31"/>
    </row>
    <row r="609" spans="1:26" ht="12.75" customHeight="1" x14ac:dyDescent="0.3">
      <c r="A609" s="51" t="str">
        <f t="shared" ca="1" si="8"/>
        <v/>
      </c>
      <c r="B609" s="52" t="str">
        <f t="shared" ca="1" si="1"/>
        <v/>
      </c>
      <c r="C609" s="58" t="str">
        <f t="shared" ca="1" si="2"/>
        <v/>
      </c>
      <c r="D609" s="58" t="str">
        <f t="shared" ca="1" si="17"/>
        <v/>
      </c>
      <c r="E609" s="56"/>
      <c r="F609" s="58" t="str">
        <f t="shared" ca="1" si="4"/>
        <v/>
      </c>
      <c r="G609" s="58" t="str">
        <f t="shared" ca="1" si="5"/>
        <v/>
      </c>
      <c r="H609" s="58" t="str">
        <f t="shared" ca="1" si="6"/>
        <v/>
      </c>
      <c r="I609" s="58" t="str">
        <f t="shared" ca="1" si="7"/>
        <v/>
      </c>
      <c r="J609" s="31"/>
      <c r="K609" s="31"/>
      <c r="L609" s="31"/>
      <c r="M609" s="31"/>
      <c r="N609" s="31"/>
      <c r="O609" s="31"/>
      <c r="P609" s="31"/>
      <c r="Q609" s="31"/>
      <c r="R609" s="31"/>
      <c r="S609" s="31"/>
      <c r="T609" s="31"/>
      <c r="U609" s="31"/>
      <c r="V609" s="31"/>
      <c r="W609" s="31"/>
      <c r="X609" s="31"/>
      <c r="Y609" s="31"/>
      <c r="Z609" s="31"/>
    </row>
    <row r="610" spans="1:26" ht="12.75" customHeight="1" x14ac:dyDescent="0.3">
      <c r="A610" s="51" t="str">
        <f t="shared" ca="1" si="8"/>
        <v/>
      </c>
      <c r="B610" s="52" t="str">
        <f t="shared" ca="1" si="1"/>
        <v/>
      </c>
      <c r="C610" s="58" t="str">
        <f t="shared" ca="1" si="2"/>
        <v/>
      </c>
      <c r="D610" s="58" t="str">
        <f t="shared" ca="1" si="17"/>
        <v/>
      </c>
      <c r="E610" s="56"/>
      <c r="F610" s="58" t="str">
        <f t="shared" ca="1" si="4"/>
        <v/>
      </c>
      <c r="G610" s="58" t="str">
        <f t="shared" ca="1" si="5"/>
        <v/>
      </c>
      <c r="H610" s="58" t="str">
        <f t="shared" ca="1" si="6"/>
        <v/>
      </c>
      <c r="I610" s="58" t="str">
        <f t="shared" ca="1" si="7"/>
        <v/>
      </c>
      <c r="J610" s="31"/>
      <c r="K610" s="31"/>
      <c r="L610" s="31"/>
      <c r="M610" s="31"/>
      <c r="N610" s="31"/>
      <c r="O610" s="31"/>
      <c r="P610" s="31"/>
      <c r="Q610" s="31"/>
      <c r="R610" s="31"/>
      <c r="S610" s="31"/>
      <c r="T610" s="31"/>
      <c r="U610" s="31"/>
      <c r="V610" s="31"/>
      <c r="W610" s="31"/>
      <c r="X610" s="31"/>
      <c r="Y610" s="31"/>
      <c r="Z610" s="31"/>
    </row>
    <row r="611" spans="1:26" ht="12.75" customHeight="1" x14ac:dyDescent="0.3">
      <c r="A611" s="51" t="str">
        <f t="shared" ca="1" si="8"/>
        <v/>
      </c>
      <c r="B611" s="52" t="str">
        <f t="shared" ca="1" si="1"/>
        <v/>
      </c>
      <c r="C611" s="58" t="str">
        <f t="shared" ca="1" si="2"/>
        <v/>
      </c>
      <c r="D611" s="58" t="str">
        <f t="shared" ca="1" si="17"/>
        <v/>
      </c>
      <c r="E611" s="56"/>
      <c r="F611" s="58" t="str">
        <f t="shared" ca="1" si="4"/>
        <v/>
      </c>
      <c r="G611" s="58" t="str">
        <f t="shared" ca="1" si="5"/>
        <v/>
      </c>
      <c r="H611" s="58" t="str">
        <f t="shared" ca="1" si="6"/>
        <v/>
      </c>
      <c r="I611" s="58" t="str">
        <f t="shared" ca="1" si="7"/>
        <v/>
      </c>
      <c r="J611" s="31"/>
      <c r="K611" s="31"/>
      <c r="L611" s="31"/>
      <c r="M611" s="31"/>
      <c r="N611" s="31"/>
      <c r="O611" s="31"/>
      <c r="P611" s="31"/>
      <c r="Q611" s="31"/>
      <c r="R611" s="31"/>
      <c r="S611" s="31"/>
      <c r="T611" s="31"/>
      <c r="U611" s="31"/>
      <c r="V611" s="31"/>
      <c r="W611" s="31"/>
      <c r="X611" s="31"/>
      <c r="Y611" s="31"/>
      <c r="Z611" s="31"/>
    </row>
    <row r="612" spans="1:26" ht="12.75" customHeight="1" x14ac:dyDescent="0.3">
      <c r="A612" s="51" t="str">
        <f t="shared" ca="1" si="8"/>
        <v/>
      </c>
      <c r="B612" s="52" t="str">
        <f t="shared" ca="1" si="1"/>
        <v/>
      </c>
      <c r="C612" s="58" t="str">
        <f t="shared" ca="1" si="2"/>
        <v/>
      </c>
      <c r="D612" s="58" t="str">
        <f t="shared" ca="1" si="17"/>
        <v/>
      </c>
      <c r="E612" s="56"/>
      <c r="F612" s="58" t="str">
        <f t="shared" ca="1" si="4"/>
        <v/>
      </c>
      <c r="G612" s="58" t="str">
        <f t="shared" ca="1" si="5"/>
        <v/>
      </c>
      <c r="H612" s="58" t="str">
        <f t="shared" ca="1" si="6"/>
        <v/>
      </c>
      <c r="I612" s="58" t="str">
        <f t="shared" ca="1" si="7"/>
        <v/>
      </c>
      <c r="J612" s="31"/>
      <c r="K612" s="31"/>
      <c r="L612" s="31"/>
      <c r="M612" s="31"/>
      <c r="N612" s="31"/>
      <c r="O612" s="31"/>
      <c r="P612" s="31"/>
      <c r="Q612" s="31"/>
      <c r="R612" s="31"/>
      <c r="S612" s="31"/>
      <c r="T612" s="31"/>
      <c r="U612" s="31"/>
      <c r="V612" s="31"/>
      <c r="W612" s="31"/>
      <c r="X612" s="31"/>
      <c r="Y612" s="31"/>
      <c r="Z612" s="31"/>
    </row>
    <row r="613" spans="1:26" ht="12.75" customHeight="1" x14ac:dyDescent="0.3">
      <c r="A613" s="51" t="str">
        <f t="shared" ca="1" si="8"/>
        <v/>
      </c>
      <c r="B613" s="52" t="str">
        <f t="shared" ca="1" si="1"/>
        <v/>
      </c>
      <c r="C613" s="58" t="str">
        <f t="shared" ca="1" si="2"/>
        <v/>
      </c>
      <c r="D613" s="58" t="str">
        <f t="shared" ca="1" si="17"/>
        <v/>
      </c>
      <c r="E613" s="56"/>
      <c r="F613" s="58" t="str">
        <f t="shared" ca="1" si="4"/>
        <v/>
      </c>
      <c r="G613" s="58" t="str">
        <f t="shared" ca="1" si="5"/>
        <v/>
      </c>
      <c r="H613" s="58" t="str">
        <f t="shared" ca="1" si="6"/>
        <v/>
      </c>
      <c r="I613" s="58" t="str">
        <f t="shared" ca="1" si="7"/>
        <v/>
      </c>
      <c r="J613" s="31"/>
      <c r="K613" s="31"/>
      <c r="L613" s="31"/>
      <c r="M613" s="31"/>
      <c r="N613" s="31"/>
      <c r="O613" s="31"/>
      <c r="P613" s="31"/>
      <c r="Q613" s="31"/>
      <c r="R613" s="31"/>
      <c r="S613" s="31"/>
      <c r="T613" s="31"/>
      <c r="U613" s="31"/>
      <c r="V613" s="31"/>
      <c r="W613" s="31"/>
      <c r="X613" s="31"/>
      <c r="Y613" s="31"/>
      <c r="Z613" s="31"/>
    </row>
    <row r="614" spans="1:26" ht="12.75" customHeight="1" x14ac:dyDescent="0.3">
      <c r="A614" s="51" t="str">
        <f t="shared" ca="1" si="8"/>
        <v/>
      </c>
      <c r="B614" s="52" t="str">
        <f t="shared" ca="1" si="1"/>
        <v/>
      </c>
      <c r="C614" s="58" t="str">
        <f t="shared" ca="1" si="2"/>
        <v/>
      </c>
      <c r="D614" s="58" t="str">
        <f t="shared" ca="1" si="17"/>
        <v/>
      </c>
      <c r="E614" s="56"/>
      <c r="F614" s="58" t="str">
        <f t="shared" ca="1" si="4"/>
        <v/>
      </c>
      <c r="G614" s="58" t="str">
        <f t="shared" ca="1" si="5"/>
        <v/>
      </c>
      <c r="H614" s="58" t="str">
        <f t="shared" ca="1" si="6"/>
        <v/>
      </c>
      <c r="I614" s="58" t="str">
        <f t="shared" ca="1" si="7"/>
        <v/>
      </c>
      <c r="J614" s="31"/>
      <c r="K614" s="31"/>
      <c r="L614" s="31"/>
      <c r="M614" s="31"/>
      <c r="N614" s="31"/>
      <c r="O614" s="31"/>
      <c r="P614" s="31"/>
      <c r="Q614" s="31"/>
      <c r="R614" s="31"/>
      <c r="S614" s="31"/>
      <c r="T614" s="31"/>
      <c r="U614" s="31"/>
      <c r="V614" s="31"/>
      <c r="W614" s="31"/>
      <c r="X614" s="31"/>
      <c r="Y614" s="31"/>
      <c r="Z614" s="31"/>
    </row>
    <row r="615" spans="1:26" ht="12.75" customHeight="1" x14ac:dyDescent="0.3">
      <c r="A615" s="51" t="str">
        <f t="shared" ca="1" si="8"/>
        <v/>
      </c>
      <c r="B615" s="52" t="str">
        <f t="shared" ca="1" si="1"/>
        <v/>
      </c>
      <c r="C615" s="58" t="str">
        <f t="shared" ca="1" si="2"/>
        <v/>
      </c>
      <c r="D615" s="58" t="str">
        <f t="shared" ca="1" si="17"/>
        <v/>
      </c>
      <c r="E615" s="56"/>
      <c r="F615" s="58" t="str">
        <f t="shared" ca="1" si="4"/>
        <v/>
      </c>
      <c r="G615" s="58" t="str">
        <f t="shared" ca="1" si="5"/>
        <v/>
      </c>
      <c r="H615" s="58" t="str">
        <f t="shared" ca="1" si="6"/>
        <v/>
      </c>
      <c r="I615" s="58" t="str">
        <f t="shared" ca="1" si="7"/>
        <v/>
      </c>
      <c r="J615" s="31"/>
      <c r="K615" s="31"/>
      <c r="L615" s="31"/>
      <c r="M615" s="31"/>
      <c r="N615" s="31"/>
      <c r="O615" s="31"/>
      <c r="P615" s="31"/>
      <c r="Q615" s="31"/>
      <c r="R615" s="31"/>
      <c r="S615" s="31"/>
      <c r="T615" s="31"/>
      <c r="U615" s="31"/>
      <c r="V615" s="31"/>
      <c r="W615" s="31"/>
      <c r="X615" s="31"/>
      <c r="Y615" s="31"/>
      <c r="Z615" s="31"/>
    </row>
    <row r="616" spans="1:26" ht="12.75" customHeight="1" x14ac:dyDescent="0.3">
      <c r="A616" s="51" t="str">
        <f t="shared" ca="1" si="8"/>
        <v/>
      </c>
      <c r="B616" s="52" t="str">
        <f t="shared" ca="1" si="1"/>
        <v/>
      </c>
      <c r="C616" s="58" t="str">
        <f t="shared" ca="1" si="2"/>
        <v/>
      </c>
      <c r="D616" s="58" t="str">
        <f t="shared" ca="1" si="17"/>
        <v/>
      </c>
      <c r="E616" s="56"/>
      <c r="F616" s="58" t="str">
        <f t="shared" ca="1" si="4"/>
        <v/>
      </c>
      <c r="G616" s="58" t="str">
        <f t="shared" ca="1" si="5"/>
        <v/>
      </c>
      <c r="H616" s="58" t="str">
        <f t="shared" ca="1" si="6"/>
        <v/>
      </c>
      <c r="I616" s="58" t="str">
        <f t="shared" ca="1" si="7"/>
        <v/>
      </c>
      <c r="J616" s="31"/>
      <c r="K616" s="31"/>
      <c r="L616" s="31"/>
      <c r="M616" s="31"/>
      <c r="N616" s="31"/>
      <c r="O616" s="31"/>
      <c r="P616" s="31"/>
      <c r="Q616" s="31"/>
      <c r="R616" s="31"/>
      <c r="S616" s="31"/>
      <c r="T616" s="31"/>
      <c r="U616" s="31"/>
      <c r="V616" s="31"/>
      <c r="W616" s="31"/>
      <c r="X616" s="31"/>
      <c r="Y616" s="31"/>
      <c r="Z616" s="31"/>
    </row>
    <row r="617" spans="1:26" ht="12.75" customHeight="1" x14ac:dyDescent="0.3">
      <c r="A617" s="51" t="str">
        <f t="shared" ca="1" si="8"/>
        <v/>
      </c>
      <c r="B617" s="52" t="str">
        <f t="shared" ca="1" si="1"/>
        <v/>
      </c>
      <c r="C617" s="58" t="str">
        <f t="shared" ca="1" si="2"/>
        <v/>
      </c>
      <c r="D617" s="58" t="str">
        <f t="shared" ca="1" si="17"/>
        <v/>
      </c>
      <c r="E617" s="56"/>
      <c r="F617" s="58" t="str">
        <f t="shared" ca="1" si="4"/>
        <v/>
      </c>
      <c r="G617" s="58" t="str">
        <f t="shared" ca="1" si="5"/>
        <v/>
      </c>
      <c r="H617" s="58" t="str">
        <f t="shared" ca="1" si="6"/>
        <v/>
      </c>
      <c r="I617" s="58" t="str">
        <f t="shared" ca="1" si="7"/>
        <v/>
      </c>
      <c r="J617" s="31"/>
      <c r="K617" s="31"/>
      <c r="L617" s="31"/>
      <c r="M617" s="31"/>
      <c r="N617" s="31"/>
      <c r="O617" s="31"/>
      <c r="P617" s="31"/>
      <c r="Q617" s="31"/>
      <c r="R617" s="31"/>
      <c r="S617" s="31"/>
      <c r="T617" s="31"/>
      <c r="U617" s="31"/>
      <c r="V617" s="31"/>
      <c r="W617" s="31"/>
      <c r="X617" s="31"/>
      <c r="Y617" s="31"/>
      <c r="Z617" s="31"/>
    </row>
    <row r="618" spans="1:26" ht="12.75" customHeight="1" x14ac:dyDescent="0.3">
      <c r="A618" s="51" t="str">
        <f t="shared" ca="1" si="8"/>
        <v/>
      </c>
      <c r="B618" s="52" t="str">
        <f t="shared" ca="1" si="1"/>
        <v/>
      </c>
      <c r="C618" s="58" t="str">
        <f t="shared" ca="1" si="2"/>
        <v/>
      </c>
      <c r="D618" s="58" t="str">
        <f t="shared" ca="1" si="17"/>
        <v/>
      </c>
      <c r="E618" s="56"/>
      <c r="F618" s="58" t="str">
        <f t="shared" ca="1" si="4"/>
        <v/>
      </c>
      <c r="G618" s="58" t="str">
        <f t="shared" ca="1" si="5"/>
        <v/>
      </c>
      <c r="H618" s="58" t="str">
        <f t="shared" ca="1" si="6"/>
        <v/>
      </c>
      <c r="I618" s="58" t="str">
        <f t="shared" ca="1" si="7"/>
        <v/>
      </c>
      <c r="J618" s="31"/>
      <c r="K618" s="31"/>
      <c r="L618" s="31"/>
      <c r="M618" s="31"/>
      <c r="N618" s="31"/>
      <c r="O618" s="31"/>
      <c r="P618" s="31"/>
      <c r="Q618" s="31"/>
      <c r="R618" s="31"/>
      <c r="S618" s="31"/>
      <c r="T618" s="31"/>
      <c r="U618" s="31"/>
      <c r="V618" s="31"/>
      <c r="W618" s="31"/>
      <c r="X618" s="31"/>
      <c r="Y618" s="31"/>
      <c r="Z618" s="31"/>
    </row>
    <row r="619" spans="1:26" ht="12.75" customHeight="1" x14ac:dyDescent="0.3">
      <c r="A619" s="51" t="str">
        <f t="shared" ca="1" si="8"/>
        <v/>
      </c>
      <c r="B619" s="52" t="str">
        <f t="shared" ca="1" si="1"/>
        <v/>
      </c>
      <c r="C619" s="58" t="str">
        <f t="shared" ca="1" si="2"/>
        <v/>
      </c>
      <c r="D619" s="58" t="str">
        <f t="shared" ca="1" si="17"/>
        <v/>
      </c>
      <c r="E619" s="56"/>
      <c r="F619" s="58" t="str">
        <f t="shared" ca="1" si="4"/>
        <v/>
      </c>
      <c r="G619" s="58" t="str">
        <f t="shared" ca="1" si="5"/>
        <v/>
      </c>
      <c r="H619" s="58" t="str">
        <f t="shared" ca="1" si="6"/>
        <v/>
      </c>
      <c r="I619" s="58" t="str">
        <f t="shared" ca="1" si="7"/>
        <v/>
      </c>
      <c r="J619" s="31"/>
      <c r="K619" s="31"/>
      <c r="L619" s="31"/>
      <c r="M619" s="31"/>
      <c r="N619" s="31"/>
      <c r="O619" s="31"/>
      <c r="P619" s="31"/>
      <c r="Q619" s="31"/>
      <c r="R619" s="31"/>
      <c r="S619" s="31"/>
      <c r="T619" s="31"/>
      <c r="U619" s="31"/>
      <c r="V619" s="31"/>
      <c r="W619" s="31"/>
      <c r="X619" s="31"/>
      <c r="Y619" s="31"/>
      <c r="Z619" s="31"/>
    </row>
    <row r="620" spans="1:26" ht="12.75" customHeight="1" x14ac:dyDescent="0.3">
      <c r="A620" s="51" t="str">
        <f t="shared" ca="1" si="8"/>
        <v/>
      </c>
      <c r="B620" s="52" t="str">
        <f t="shared" ca="1" si="1"/>
        <v/>
      </c>
      <c r="C620" s="58" t="str">
        <f t="shared" ca="1" si="2"/>
        <v/>
      </c>
      <c r="D620" s="58" t="str">
        <f t="shared" ca="1" si="17"/>
        <v/>
      </c>
      <c r="E620" s="56"/>
      <c r="F620" s="58" t="str">
        <f t="shared" ca="1" si="4"/>
        <v/>
      </c>
      <c r="G620" s="58" t="str">
        <f t="shared" ca="1" si="5"/>
        <v/>
      </c>
      <c r="H620" s="58" t="str">
        <f t="shared" ca="1" si="6"/>
        <v/>
      </c>
      <c r="I620" s="58" t="str">
        <f t="shared" ca="1" si="7"/>
        <v/>
      </c>
      <c r="J620" s="31"/>
      <c r="K620" s="31"/>
      <c r="L620" s="31"/>
      <c r="M620" s="31"/>
      <c r="N620" s="31"/>
      <c r="O620" s="31"/>
      <c r="P620" s="31"/>
      <c r="Q620" s="31"/>
      <c r="R620" s="31"/>
      <c r="S620" s="31"/>
      <c r="T620" s="31"/>
      <c r="U620" s="31"/>
      <c r="V620" s="31"/>
      <c r="W620" s="31"/>
      <c r="X620" s="31"/>
      <c r="Y620" s="31"/>
      <c r="Z620" s="31"/>
    </row>
    <row r="621" spans="1:26" ht="12.75" customHeight="1" x14ac:dyDescent="0.3">
      <c r="A621" s="51" t="str">
        <f t="shared" ca="1" si="8"/>
        <v/>
      </c>
      <c r="B621" s="52" t="str">
        <f t="shared" ca="1" si="1"/>
        <v/>
      </c>
      <c r="C621" s="58" t="str">
        <f t="shared" ca="1" si="2"/>
        <v/>
      </c>
      <c r="D621" s="58" t="str">
        <f t="shared" ca="1" si="17"/>
        <v/>
      </c>
      <c r="E621" s="56"/>
      <c r="F621" s="58" t="str">
        <f t="shared" ca="1" si="4"/>
        <v/>
      </c>
      <c r="G621" s="58" t="str">
        <f t="shared" ca="1" si="5"/>
        <v/>
      </c>
      <c r="H621" s="58" t="str">
        <f t="shared" ca="1" si="6"/>
        <v/>
      </c>
      <c r="I621" s="58" t="str">
        <f t="shared" ca="1" si="7"/>
        <v/>
      </c>
      <c r="J621" s="31"/>
      <c r="K621" s="31"/>
      <c r="L621" s="31"/>
      <c r="M621" s="31"/>
      <c r="N621" s="31"/>
      <c r="O621" s="31"/>
      <c r="P621" s="31"/>
      <c r="Q621" s="31"/>
      <c r="R621" s="31"/>
      <c r="S621" s="31"/>
      <c r="T621" s="31"/>
      <c r="U621" s="31"/>
      <c r="V621" s="31"/>
      <c r="W621" s="31"/>
      <c r="X621" s="31"/>
      <c r="Y621" s="31"/>
      <c r="Z621" s="31"/>
    </row>
    <row r="622" spans="1:26" ht="12.75" customHeight="1" x14ac:dyDescent="0.3">
      <c r="A622" s="51" t="str">
        <f t="shared" ca="1" si="8"/>
        <v/>
      </c>
      <c r="B622" s="52" t="str">
        <f t="shared" ca="1" si="1"/>
        <v/>
      </c>
      <c r="C622" s="58" t="str">
        <f t="shared" ca="1" si="2"/>
        <v/>
      </c>
      <c r="D622" s="58" t="str">
        <f t="shared" ca="1" si="17"/>
        <v/>
      </c>
      <c r="E622" s="56"/>
      <c r="F622" s="58" t="str">
        <f t="shared" ca="1" si="4"/>
        <v/>
      </c>
      <c r="G622" s="58" t="str">
        <f t="shared" ca="1" si="5"/>
        <v/>
      </c>
      <c r="H622" s="58" t="str">
        <f t="shared" ca="1" si="6"/>
        <v/>
      </c>
      <c r="I622" s="58" t="str">
        <f t="shared" ca="1" si="7"/>
        <v/>
      </c>
      <c r="J622" s="31"/>
      <c r="K622" s="31"/>
      <c r="L622" s="31"/>
      <c r="M622" s="31"/>
      <c r="N622" s="31"/>
      <c r="O622" s="31"/>
      <c r="P622" s="31"/>
      <c r="Q622" s="31"/>
      <c r="R622" s="31"/>
      <c r="S622" s="31"/>
      <c r="T622" s="31"/>
      <c r="U622" s="31"/>
      <c r="V622" s="31"/>
      <c r="W622" s="31"/>
      <c r="X622" s="31"/>
      <c r="Y622" s="31"/>
      <c r="Z622" s="31"/>
    </row>
    <row r="623" spans="1:26" ht="12.75" customHeight="1" x14ac:dyDescent="0.3">
      <c r="A623" s="51" t="str">
        <f t="shared" ca="1" si="8"/>
        <v/>
      </c>
      <c r="B623" s="52" t="str">
        <f t="shared" ca="1" si="1"/>
        <v/>
      </c>
      <c r="C623" s="58" t="str">
        <f t="shared" ca="1" si="2"/>
        <v/>
      </c>
      <c r="D623" s="58" t="str">
        <f t="shared" ca="1" si="17"/>
        <v/>
      </c>
      <c r="E623" s="56"/>
      <c r="F623" s="58" t="str">
        <f t="shared" ca="1" si="4"/>
        <v/>
      </c>
      <c r="G623" s="58" t="str">
        <f t="shared" ca="1" si="5"/>
        <v/>
      </c>
      <c r="H623" s="58" t="str">
        <f t="shared" ca="1" si="6"/>
        <v/>
      </c>
      <c r="I623" s="58" t="str">
        <f t="shared" ca="1" si="7"/>
        <v/>
      </c>
      <c r="J623" s="31"/>
      <c r="K623" s="31"/>
      <c r="L623" s="31"/>
      <c r="M623" s="31"/>
      <c r="N623" s="31"/>
      <c r="O623" s="31"/>
      <c r="P623" s="31"/>
      <c r="Q623" s="31"/>
      <c r="R623" s="31"/>
      <c r="S623" s="31"/>
      <c r="T623" s="31"/>
      <c r="U623" s="31"/>
      <c r="V623" s="31"/>
      <c r="W623" s="31"/>
      <c r="X623" s="31"/>
      <c r="Y623" s="31"/>
      <c r="Z623" s="31"/>
    </row>
    <row r="624" spans="1:26" ht="12.75" customHeight="1" x14ac:dyDescent="0.3">
      <c r="A624" s="51" t="str">
        <f t="shared" ca="1" si="8"/>
        <v/>
      </c>
      <c r="B624" s="52" t="str">
        <f t="shared" ca="1" si="1"/>
        <v/>
      </c>
      <c r="C624" s="58" t="str">
        <f t="shared" ca="1" si="2"/>
        <v/>
      </c>
      <c r="D624" s="58" t="str">
        <f t="shared" ca="1" si="17"/>
        <v/>
      </c>
      <c r="E624" s="56"/>
      <c r="F624" s="58" t="str">
        <f t="shared" ca="1" si="4"/>
        <v/>
      </c>
      <c r="G624" s="58" t="str">
        <f t="shared" ca="1" si="5"/>
        <v/>
      </c>
      <c r="H624" s="58" t="str">
        <f t="shared" ca="1" si="6"/>
        <v/>
      </c>
      <c r="I624" s="58" t="str">
        <f t="shared" ca="1" si="7"/>
        <v/>
      </c>
      <c r="J624" s="31"/>
      <c r="K624" s="31"/>
      <c r="L624" s="31"/>
      <c r="M624" s="31"/>
      <c r="N624" s="31"/>
      <c r="O624" s="31"/>
      <c r="P624" s="31"/>
      <c r="Q624" s="31"/>
      <c r="R624" s="31"/>
      <c r="S624" s="31"/>
      <c r="T624" s="31"/>
      <c r="U624" s="31"/>
      <c r="V624" s="31"/>
      <c r="W624" s="31"/>
      <c r="X624" s="31"/>
      <c r="Y624" s="31"/>
      <c r="Z624" s="31"/>
    </row>
    <row r="625" spans="1:26" ht="12.75" customHeight="1" x14ac:dyDescent="0.3">
      <c r="A625" s="51" t="str">
        <f t="shared" ca="1" si="8"/>
        <v/>
      </c>
      <c r="B625" s="52" t="str">
        <f t="shared" ca="1" si="1"/>
        <v/>
      </c>
      <c r="C625" s="58" t="str">
        <f t="shared" ca="1" si="2"/>
        <v/>
      </c>
      <c r="D625" s="58" t="str">
        <f t="shared" ca="1" si="17"/>
        <v/>
      </c>
      <c r="E625" s="56"/>
      <c r="F625" s="58" t="str">
        <f t="shared" ca="1" si="4"/>
        <v/>
      </c>
      <c r="G625" s="58" t="str">
        <f t="shared" ca="1" si="5"/>
        <v/>
      </c>
      <c r="H625" s="58" t="str">
        <f t="shared" ca="1" si="6"/>
        <v/>
      </c>
      <c r="I625" s="58" t="str">
        <f t="shared" ca="1" si="7"/>
        <v/>
      </c>
      <c r="J625" s="31"/>
      <c r="K625" s="31"/>
      <c r="L625" s="31"/>
      <c r="M625" s="31"/>
      <c r="N625" s="31"/>
      <c r="O625" s="31"/>
      <c r="P625" s="31"/>
      <c r="Q625" s="31"/>
      <c r="R625" s="31"/>
      <c r="S625" s="31"/>
      <c r="T625" s="31"/>
      <c r="U625" s="31"/>
      <c r="V625" s="31"/>
      <c r="W625" s="31"/>
      <c r="X625" s="31"/>
      <c r="Y625" s="31"/>
      <c r="Z625" s="31"/>
    </row>
    <row r="626" spans="1:26" ht="12.75" customHeight="1" x14ac:dyDescent="0.3">
      <c r="A626" s="51" t="str">
        <f t="shared" ca="1" si="8"/>
        <v/>
      </c>
      <c r="B626" s="52" t="str">
        <f t="shared" ca="1" si="1"/>
        <v/>
      </c>
      <c r="C626" s="58" t="str">
        <f t="shared" ca="1" si="2"/>
        <v/>
      </c>
      <c r="D626" s="58" t="str">
        <f t="shared" ca="1" si="17"/>
        <v/>
      </c>
      <c r="E626" s="56"/>
      <c r="F626" s="58" t="str">
        <f t="shared" ca="1" si="4"/>
        <v/>
      </c>
      <c r="G626" s="58" t="str">
        <f t="shared" ca="1" si="5"/>
        <v/>
      </c>
      <c r="H626" s="58" t="str">
        <f t="shared" ca="1" si="6"/>
        <v/>
      </c>
      <c r="I626" s="58" t="str">
        <f t="shared" ca="1" si="7"/>
        <v/>
      </c>
      <c r="J626" s="31"/>
      <c r="K626" s="31"/>
      <c r="L626" s="31"/>
      <c r="M626" s="31"/>
      <c r="N626" s="31"/>
      <c r="O626" s="31"/>
      <c r="P626" s="31"/>
      <c r="Q626" s="31"/>
      <c r="R626" s="31"/>
      <c r="S626" s="31"/>
      <c r="T626" s="31"/>
      <c r="U626" s="31"/>
      <c r="V626" s="31"/>
      <c r="W626" s="31"/>
      <c r="X626" s="31"/>
      <c r="Y626" s="31"/>
      <c r="Z626" s="31"/>
    </row>
    <row r="627" spans="1:26" ht="12.75" customHeight="1" x14ac:dyDescent="0.3">
      <c r="A627" s="51" t="str">
        <f t="shared" ca="1" si="8"/>
        <v/>
      </c>
      <c r="B627" s="52" t="str">
        <f t="shared" ca="1" si="1"/>
        <v/>
      </c>
      <c r="C627" s="58" t="str">
        <f t="shared" ca="1" si="2"/>
        <v/>
      </c>
      <c r="D627" s="58" t="str">
        <f t="shared" ca="1" si="17"/>
        <v/>
      </c>
      <c r="E627" s="56"/>
      <c r="F627" s="58" t="str">
        <f t="shared" ca="1" si="4"/>
        <v/>
      </c>
      <c r="G627" s="58" t="str">
        <f t="shared" ca="1" si="5"/>
        <v/>
      </c>
      <c r="H627" s="58" t="str">
        <f t="shared" ca="1" si="6"/>
        <v/>
      </c>
      <c r="I627" s="58" t="str">
        <f t="shared" ca="1" si="7"/>
        <v/>
      </c>
      <c r="J627" s="31"/>
      <c r="K627" s="31"/>
      <c r="L627" s="31"/>
      <c r="M627" s="31"/>
      <c r="N627" s="31"/>
      <c r="O627" s="31"/>
      <c r="P627" s="31"/>
      <c r="Q627" s="31"/>
      <c r="R627" s="31"/>
      <c r="S627" s="31"/>
      <c r="T627" s="31"/>
      <c r="U627" s="31"/>
      <c r="V627" s="31"/>
      <c r="W627" s="31"/>
      <c r="X627" s="31"/>
      <c r="Y627" s="31"/>
      <c r="Z627" s="31"/>
    </row>
    <row r="628" spans="1:26" ht="12.75" customHeight="1" x14ac:dyDescent="0.3">
      <c r="A628" s="51" t="str">
        <f t="shared" ca="1" si="8"/>
        <v/>
      </c>
      <c r="B628" s="52" t="str">
        <f t="shared" ca="1" si="1"/>
        <v/>
      </c>
      <c r="C628" s="58" t="str">
        <f t="shared" ca="1" si="2"/>
        <v/>
      </c>
      <c r="D628" s="58" t="str">
        <f t="shared" ca="1" si="17"/>
        <v/>
      </c>
      <c r="E628" s="56"/>
      <c r="F628" s="58" t="str">
        <f t="shared" ca="1" si="4"/>
        <v/>
      </c>
      <c r="G628" s="58" t="str">
        <f t="shared" ca="1" si="5"/>
        <v/>
      </c>
      <c r="H628" s="58" t="str">
        <f t="shared" ca="1" si="6"/>
        <v/>
      </c>
      <c r="I628" s="58" t="str">
        <f t="shared" ca="1" si="7"/>
        <v/>
      </c>
      <c r="J628" s="31"/>
      <c r="K628" s="31"/>
      <c r="L628" s="31"/>
      <c r="M628" s="31"/>
      <c r="N628" s="31"/>
      <c r="O628" s="31"/>
      <c r="P628" s="31"/>
      <c r="Q628" s="31"/>
      <c r="R628" s="31"/>
      <c r="S628" s="31"/>
      <c r="T628" s="31"/>
      <c r="U628" s="31"/>
      <c r="V628" s="31"/>
      <c r="W628" s="31"/>
      <c r="X628" s="31"/>
      <c r="Y628" s="31"/>
      <c r="Z628" s="31"/>
    </row>
    <row r="629" spans="1:26" ht="12.75" customHeight="1" x14ac:dyDescent="0.3">
      <c r="A629" s="51" t="str">
        <f t="shared" ca="1" si="8"/>
        <v/>
      </c>
      <c r="B629" s="52" t="str">
        <f t="shared" ca="1" si="1"/>
        <v/>
      </c>
      <c r="C629" s="58" t="str">
        <f t="shared" ca="1" si="2"/>
        <v/>
      </c>
      <c r="D629" s="58" t="str">
        <f t="shared" ca="1" si="17"/>
        <v/>
      </c>
      <c r="E629" s="56"/>
      <c r="F629" s="58" t="str">
        <f t="shared" ca="1" si="4"/>
        <v/>
      </c>
      <c r="G629" s="58" t="str">
        <f t="shared" ca="1" si="5"/>
        <v/>
      </c>
      <c r="H629" s="58" t="str">
        <f t="shared" ca="1" si="6"/>
        <v/>
      </c>
      <c r="I629" s="58" t="str">
        <f t="shared" ca="1" si="7"/>
        <v/>
      </c>
      <c r="J629" s="31"/>
      <c r="K629" s="31"/>
      <c r="L629" s="31"/>
      <c r="M629" s="31"/>
      <c r="N629" s="31"/>
      <c r="O629" s="31"/>
      <c r="P629" s="31"/>
      <c r="Q629" s="31"/>
      <c r="R629" s="31"/>
      <c r="S629" s="31"/>
      <c r="T629" s="31"/>
      <c r="U629" s="31"/>
      <c r="V629" s="31"/>
      <c r="W629" s="31"/>
      <c r="X629" s="31"/>
      <c r="Y629" s="31"/>
      <c r="Z629" s="31"/>
    </row>
    <row r="630" spans="1:26" ht="12.75" customHeight="1" x14ac:dyDescent="0.3">
      <c r="A630" s="51" t="str">
        <f t="shared" ca="1" si="8"/>
        <v/>
      </c>
      <c r="B630" s="52" t="str">
        <f t="shared" ca="1" si="1"/>
        <v/>
      </c>
      <c r="C630" s="58" t="str">
        <f t="shared" ca="1" si="2"/>
        <v/>
      </c>
      <c r="D630" s="58" t="str">
        <f t="shared" ca="1" si="17"/>
        <v/>
      </c>
      <c r="E630" s="56"/>
      <c r="F630" s="58" t="str">
        <f t="shared" ca="1" si="4"/>
        <v/>
      </c>
      <c r="G630" s="58" t="str">
        <f t="shared" ca="1" si="5"/>
        <v/>
      </c>
      <c r="H630" s="58" t="str">
        <f t="shared" ca="1" si="6"/>
        <v/>
      </c>
      <c r="I630" s="58" t="str">
        <f t="shared" ca="1" si="7"/>
        <v/>
      </c>
      <c r="J630" s="31"/>
      <c r="K630" s="31"/>
      <c r="L630" s="31"/>
      <c r="M630" s="31"/>
      <c r="N630" s="31"/>
      <c r="O630" s="31"/>
      <c r="P630" s="31"/>
      <c r="Q630" s="31"/>
      <c r="R630" s="31"/>
      <c r="S630" s="31"/>
      <c r="T630" s="31"/>
      <c r="U630" s="31"/>
      <c r="V630" s="31"/>
      <c r="W630" s="31"/>
      <c r="X630" s="31"/>
      <c r="Y630" s="31"/>
      <c r="Z630" s="31"/>
    </row>
    <row r="631" spans="1:26" ht="12.75" customHeight="1" x14ac:dyDescent="0.3">
      <c r="A631" s="51" t="str">
        <f t="shared" ca="1" si="8"/>
        <v/>
      </c>
      <c r="B631" s="52" t="str">
        <f t="shared" ca="1" si="1"/>
        <v/>
      </c>
      <c r="C631" s="58" t="str">
        <f t="shared" ca="1" si="2"/>
        <v/>
      </c>
      <c r="D631" s="58" t="str">
        <f t="shared" ca="1" si="17"/>
        <v/>
      </c>
      <c r="E631" s="56"/>
      <c r="F631" s="58" t="str">
        <f t="shared" ca="1" si="4"/>
        <v/>
      </c>
      <c r="G631" s="58" t="str">
        <f t="shared" ca="1" si="5"/>
        <v/>
      </c>
      <c r="H631" s="58" t="str">
        <f t="shared" ca="1" si="6"/>
        <v/>
      </c>
      <c r="I631" s="58" t="str">
        <f t="shared" ca="1" si="7"/>
        <v/>
      </c>
      <c r="J631" s="31"/>
      <c r="K631" s="31"/>
      <c r="L631" s="31"/>
      <c r="M631" s="31"/>
      <c r="N631" s="31"/>
      <c r="O631" s="31"/>
      <c r="P631" s="31"/>
      <c r="Q631" s="31"/>
      <c r="R631" s="31"/>
      <c r="S631" s="31"/>
      <c r="T631" s="31"/>
      <c r="U631" s="31"/>
      <c r="V631" s="31"/>
      <c r="W631" s="31"/>
      <c r="X631" s="31"/>
      <c r="Y631" s="31"/>
      <c r="Z631" s="31"/>
    </row>
    <row r="632" spans="1:26" ht="12.75" customHeight="1" x14ac:dyDescent="0.3">
      <c r="A632" s="51" t="str">
        <f t="shared" ca="1" si="8"/>
        <v/>
      </c>
      <c r="B632" s="52" t="str">
        <f t="shared" ca="1" si="1"/>
        <v/>
      </c>
      <c r="C632" s="58" t="str">
        <f t="shared" ca="1" si="2"/>
        <v/>
      </c>
      <c r="D632" s="58" t="str">
        <f t="shared" ca="1" si="17"/>
        <v/>
      </c>
      <c r="E632" s="56"/>
      <c r="F632" s="58" t="str">
        <f t="shared" ca="1" si="4"/>
        <v/>
      </c>
      <c r="G632" s="58" t="str">
        <f t="shared" ca="1" si="5"/>
        <v/>
      </c>
      <c r="H632" s="58" t="str">
        <f t="shared" ca="1" si="6"/>
        <v/>
      </c>
      <c r="I632" s="58" t="str">
        <f t="shared" ca="1" si="7"/>
        <v/>
      </c>
      <c r="J632" s="31"/>
      <c r="K632" s="31"/>
      <c r="L632" s="31"/>
      <c r="M632" s="31"/>
      <c r="N632" s="31"/>
      <c r="O632" s="31"/>
      <c r="P632" s="31"/>
      <c r="Q632" s="31"/>
      <c r="R632" s="31"/>
      <c r="S632" s="31"/>
      <c r="T632" s="31"/>
      <c r="U632" s="31"/>
      <c r="V632" s="31"/>
      <c r="W632" s="31"/>
      <c r="X632" s="31"/>
      <c r="Y632" s="31"/>
      <c r="Z632" s="31"/>
    </row>
    <row r="633" spans="1:26" ht="12.75" customHeight="1" x14ac:dyDescent="0.3">
      <c r="A633" s="51" t="str">
        <f t="shared" ca="1" si="8"/>
        <v/>
      </c>
      <c r="B633" s="52" t="str">
        <f t="shared" ca="1" si="1"/>
        <v/>
      </c>
      <c r="C633" s="58" t="str">
        <f t="shared" ca="1" si="2"/>
        <v/>
      </c>
      <c r="D633" s="58" t="str">
        <f t="shared" ca="1" si="17"/>
        <v/>
      </c>
      <c r="E633" s="56"/>
      <c r="F633" s="58" t="str">
        <f t="shared" ca="1" si="4"/>
        <v/>
      </c>
      <c r="G633" s="58" t="str">
        <f t="shared" ca="1" si="5"/>
        <v/>
      </c>
      <c r="H633" s="58" t="str">
        <f t="shared" ca="1" si="6"/>
        <v/>
      </c>
      <c r="I633" s="58" t="str">
        <f t="shared" ca="1" si="7"/>
        <v/>
      </c>
      <c r="J633" s="31"/>
      <c r="K633" s="31"/>
      <c r="L633" s="31"/>
      <c r="M633" s="31"/>
      <c r="N633" s="31"/>
      <c r="O633" s="31"/>
      <c r="P633" s="31"/>
      <c r="Q633" s="31"/>
      <c r="R633" s="31"/>
      <c r="S633" s="31"/>
      <c r="T633" s="31"/>
      <c r="U633" s="31"/>
      <c r="V633" s="31"/>
      <c r="W633" s="31"/>
      <c r="X633" s="31"/>
      <c r="Y633" s="31"/>
      <c r="Z633" s="31"/>
    </row>
    <row r="634" spans="1:26" ht="12.75" customHeight="1" x14ac:dyDescent="0.3">
      <c r="A634" s="51" t="str">
        <f t="shared" ca="1" si="8"/>
        <v/>
      </c>
      <c r="B634" s="52" t="str">
        <f t="shared" ca="1" si="1"/>
        <v/>
      </c>
      <c r="C634" s="58" t="str">
        <f t="shared" ca="1" si="2"/>
        <v/>
      </c>
      <c r="D634" s="58" t="str">
        <f t="shared" ca="1" si="17"/>
        <v/>
      </c>
      <c r="E634" s="56"/>
      <c r="F634" s="58" t="str">
        <f t="shared" ca="1" si="4"/>
        <v/>
      </c>
      <c r="G634" s="58" t="str">
        <f t="shared" ca="1" si="5"/>
        <v/>
      </c>
      <c r="H634" s="58" t="str">
        <f t="shared" ca="1" si="6"/>
        <v/>
      </c>
      <c r="I634" s="58" t="str">
        <f t="shared" ca="1" si="7"/>
        <v/>
      </c>
      <c r="J634" s="31"/>
      <c r="K634" s="31"/>
      <c r="L634" s="31"/>
      <c r="M634" s="31"/>
      <c r="N634" s="31"/>
      <c r="O634" s="31"/>
      <c r="P634" s="31"/>
      <c r="Q634" s="31"/>
      <c r="R634" s="31"/>
      <c r="S634" s="31"/>
      <c r="T634" s="31"/>
      <c r="U634" s="31"/>
      <c r="V634" s="31"/>
      <c r="W634" s="31"/>
      <c r="X634" s="31"/>
      <c r="Y634" s="31"/>
      <c r="Z634" s="31"/>
    </row>
    <row r="635" spans="1:26" ht="12.75" customHeight="1" x14ac:dyDescent="0.3">
      <c r="A635" s="51" t="str">
        <f t="shared" ca="1" si="8"/>
        <v/>
      </c>
      <c r="B635" s="52" t="str">
        <f t="shared" ca="1" si="1"/>
        <v/>
      </c>
      <c r="C635" s="58" t="str">
        <f t="shared" ca="1" si="2"/>
        <v/>
      </c>
      <c r="D635" s="58" t="str">
        <f t="shared" ca="1" si="17"/>
        <v/>
      </c>
      <c r="E635" s="56"/>
      <c r="F635" s="58" t="str">
        <f t="shared" ca="1" si="4"/>
        <v/>
      </c>
      <c r="G635" s="58" t="str">
        <f t="shared" ca="1" si="5"/>
        <v/>
      </c>
      <c r="H635" s="58" t="str">
        <f t="shared" ca="1" si="6"/>
        <v/>
      </c>
      <c r="I635" s="58" t="str">
        <f t="shared" ca="1" si="7"/>
        <v/>
      </c>
      <c r="J635" s="31"/>
      <c r="K635" s="31"/>
      <c r="L635" s="31"/>
      <c r="M635" s="31"/>
      <c r="N635" s="31"/>
      <c r="O635" s="31"/>
      <c r="P635" s="31"/>
      <c r="Q635" s="31"/>
      <c r="R635" s="31"/>
      <c r="S635" s="31"/>
      <c r="T635" s="31"/>
      <c r="U635" s="31"/>
      <c r="V635" s="31"/>
      <c r="W635" s="31"/>
      <c r="X635" s="31"/>
      <c r="Y635" s="31"/>
      <c r="Z635" s="31"/>
    </row>
    <row r="636" spans="1:26" ht="12.75" customHeight="1" x14ac:dyDescent="0.3">
      <c r="A636" s="51" t="str">
        <f t="shared" ca="1" si="8"/>
        <v/>
      </c>
      <c r="B636" s="52" t="str">
        <f t="shared" ca="1" si="1"/>
        <v/>
      </c>
      <c r="C636" s="58" t="str">
        <f t="shared" ca="1" si="2"/>
        <v/>
      </c>
      <c r="D636" s="58" t="str">
        <f t="shared" ca="1" si="17"/>
        <v/>
      </c>
      <c r="E636" s="56"/>
      <c r="F636" s="58" t="str">
        <f t="shared" ca="1" si="4"/>
        <v/>
      </c>
      <c r="G636" s="58" t="str">
        <f t="shared" ca="1" si="5"/>
        <v/>
      </c>
      <c r="H636" s="58" t="str">
        <f t="shared" ca="1" si="6"/>
        <v/>
      </c>
      <c r="I636" s="58" t="str">
        <f t="shared" ca="1" si="7"/>
        <v/>
      </c>
      <c r="J636" s="31"/>
      <c r="K636" s="31"/>
      <c r="L636" s="31"/>
      <c r="M636" s="31"/>
      <c r="N636" s="31"/>
      <c r="O636" s="31"/>
      <c r="P636" s="31"/>
      <c r="Q636" s="31"/>
      <c r="R636" s="31"/>
      <c r="S636" s="31"/>
      <c r="T636" s="31"/>
      <c r="U636" s="31"/>
      <c r="V636" s="31"/>
      <c r="W636" s="31"/>
      <c r="X636" s="31"/>
      <c r="Y636" s="31"/>
      <c r="Z636" s="31"/>
    </row>
    <row r="637" spans="1:26" ht="12.75" customHeight="1" x14ac:dyDescent="0.3">
      <c r="A637" s="51" t="str">
        <f t="shared" ca="1" si="8"/>
        <v/>
      </c>
      <c r="B637" s="52" t="str">
        <f t="shared" ca="1" si="1"/>
        <v/>
      </c>
      <c r="C637" s="58" t="str">
        <f t="shared" ca="1" si="2"/>
        <v/>
      </c>
      <c r="D637" s="58" t="str">
        <f t="shared" ca="1" si="17"/>
        <v/>
      </c>
      <c r="E637" s="56"/>
      <c r="F637" s="58" t="str">
        <f t="shared" ca="1" si="4"/>
        <v/>
      </c>
      <c r="G637" s="58" t="str">
        <f t="shared" ca="1" si="5"/>
        <v/>
      </c>
      <c r="H637" s="58" t="str">
        <f t="shared" ca="1" si="6"/>
        <v/>
      </c>
      <c r="I637" s="58" t="str">
        <f t="shared" ca="1" si="7"/>
        <v/>
      </c>
      <c r="J637" s="31"/>
      <c r="K637" s="31"/>
      <c r="L637" s="31"/>
      <c r="M637" s="31"/>
      <c r="N637" s="31"/>
      <c r="O637" s="31"/>
      <c r="P637" s="31"/>
      <c r="Q637" s="31"/>
      <c r="R637" s="31"/>
      <c r="S637" s="31"/>
      <c r="T637" s="31"/>
      <c r="U637" s="31"/>
      <c r="V637" s="31"/>
      <c r="W637" s="31"/>
      <c r="X637" s="31"/>
      <c r="Y637" s="31"/>
      <c r="Z637" s="31"/>
    </row>
    <row r="638" spans="1:26" ht="12.75" customHeight="1" x14ac:dyDescent="0.3">
      <c r="A638" s="51" t="str">
        <f t="shared" ca="1" si="8"/>
        <v/>
      </c>
      <c r="B638" s="52" t="str">
        <f t="shared" ca="1" si="1"/>
        <v/>
      </c>
      <c r="C638" s="58" t="str">
        <f t="shared" ca="1" si="2"/>
        <v/>
      </c>
      <c r="D638" s="58" t="str">
        <f t="shared" ca="1" si="17"/>
        <v/>
      </c>
      <c r="E638" s="56"/>
      <c r="F638" s="58" t="str">
        <f t="shared" ca="1" si="4"/>
        <v/>
      </c>
      <c r="G638" s="58" t="str">
        <f t="shared" ca="1" si="5"/>
        <v/>
      </c>
      <c r="H638" s="58" t="str">
        <f t="shared" ca="1" si="6"/>
        <v/>
      </c>
      <c r="I638" s="58" t="str">
        <f t="shared" ca="1" si="7"/>
        <v/>
      </c>
      <c r="J638" s="31"/>
      <c r="K638" s="31"/>
      <c r="L638" s="31"/>
      <c r="M638" s="31"/>
      <c r="N638" s="31"/>
      <c r="O638" s="31"/>
      <c r="P638" s="31"/>
      <c r="Q638" s="31"/>
      <c r="R638" s="31"/>
      <c r="S638" s="31"/>
      <c r="T638" s="31"/>
      <c r="U638" s="31"/>
      <c r="V638" s="31"/>
      <c r="W638" s="31"/>
      <c r="X638" s="31"/>
      <c r="Y638" s="31"/>
      <c r="Z638" s="31"/>
    </row>
    <row r="639" spans="1:26" ht="12.75" customHeight="1" x14ac:dyDescent="0.3">
      <c r="A639" s="51" t="str">
        <f t="shared" ca="1" si="8"/>
        <v/>
      </c>
      <c r="B639" s="52" t="str">
        <f t="shared" ca="1" si="1"/>
        <v/>
      </c>
      <c r="C639" s="58" t="str">
        <f t="shared" ca="1" si="2"/>
        <v/>
      </c>
      <c r="D639" s="58" t="str">
        <f t="shared" ca="1" si="17"/>
        <v/>
      </c>
      <c r="E639" s="56"/>
      <c r="F639" s="58" t="str">
        <f t="shared" ca="1" si="4"/>
        <v/>
      </c>
      <c r="G639" s="58" t="str">
        <f t="shared" ca="1" si="5"/>
        <v/>
      </c>
      <c r="H639" s="58" t="str">
        <f t="shared" ca="1" si="6"/>
        <v/>
      </c>
      <c r="I639" s="58" t="str">
        <f t="shared" ca="1" si="7"/>
        <v/>
      </c>
      <c r="J639" s="31"/>
      <c r="K639" s="31"/>
      <c r="L639" s="31"/>
      <c r="M639" s="31"/>
      <c r="N639" s="31"/>
      <c r="O639" s="31"/>
      <c r="P639" s="31"/>
      <c r="Q639" s="31"/>
      <c r="R639" s="31"/>
      <c r="S639" s="31"/>
      <c r="T639" s="31"/>
      <c r="U639" s="31"/>
      <c r="V639" s="31"/>
      <c r="W639" s="31"/>
      <c r="X639" s="31"/>
      <c r="Y639" s="31"/>
      <c r="Z639" s="31"/>
    </row>
    <row r="640" spans="1:26" ht="12.75" customHeight="1" x14ac:dyDescent="0.3">
      <c r="A640" s="51" t="str">
        <f t="shared" ca="1" si="8"/>
        <v/>
      </c>
      <c r="B640" s="52" t="str">
        <f t="shared" ca="1" si="1"/>
        <v/>
      </c>
      <c r="C640" s="58" t="str">
        <f t="shared" ca="1" si="2"/>
        <v/>
      </c>
      <c r="D640" s="58" t="str">
        <f t="shared" ca="1" si="17"/>
        <v/>
      </c>
      <c r="E640" s="56"/>
      <c r="F640" s="58" t="str">
        <f t="shared" ca="1" si="4"/>
        <v/>
      </c>
      <c r="G640" s="58" t="str">
        <f t="shared" ca="1" si="5"/>
        <v/>
      </c>
      <c r="H640" s="58" t="str">
        <f t="shared" ca="1" si="6"/>
        <v/>
      </c>
      <c r="I640" s="58" t="str">
        <f t="shared" ca="1" si="7"/>
        <v/>
      </c>
      <c r="J640" s="31"/>
      <c r="K640" s="31"/>
      <c r="L640" s="31"/>
      <c r="M640" s="31"/>
      <c r="N640" s="31"/>
      <c r="O640" s="31"/>
      <c r="P640" s="31"/>
      <c r="Q640" s="31"/>
      <c r="R640" s="31"/>
      <c r="S640" s="31"/>
      <c r="T640" s="31"/>
      <c r="U640" s="31"/>
      <c r="V640" s="31"/>
      <c r="W640" s="31"/>
      <c r="X640" s="31"/>
      <c r="Y640" s="31"/>
      <c r="Z640" s="31"/>
    </row>
    <row r="641" spans="1:26" ht="12.75" customHeight="1" x14ac:dyDescent="0.3">
      <c r="A641" s="51" t="str">
        <f t="shared" ca="1" si="8"/>
        <v/>
      </c>
      <c r="B641" s="52" t="str">
        <f t="shared" ca="1" si="1"/>
        <v/>
      </c>
      <c r="C641" s="58" t="str">
        <f t="shared" ca="1" si="2"/>
        <v/>
      </c>
      <c r="D641" s="58" t="str">
        <f t="shared" ca="1" si="17"/>
        <v/>
      </c>
      <c r="E641" s="56"/>
      <c r="F641" s="58" t="str">
        <f t="shared" ca="1" si="4"/>
        <v/>
      </c>
      <c r="G641" s="58" t="str">
        <f t="shared" ca="1" si="5"/>
        <v/>
      </c>
      <c r="H641" s="58" t="str">
        <f t="shared" ca="1" si="6"/>
        <v/>
      </c>
      <c r="I641" s="58" t="str">
        <f t="shared" ca="1" si="7"/>
        <v/>
      </c>
      <c r="J641" s="31"/>
      <c r="K641" s="31"/>
      <c r="L641" s="31"/>
      <c r="M641" s="31"/>
      <c r="N641" s="31"/>
      <c r="O641" s="31"/>
      <c r="P641" s="31"/>
      <c r="Q641" s="31"/>
      <c r="R641" s="31"/>
      <c r="S641" s="31"/>
      <c r="T641" s="31"/>
      <c r="U641" s="31"/>
      <c r="V641" s="31"/>
      <c r="W641" s="31"/>
      <c r="X641" s="31"/>
      <c r="Y641" s="31"/>
      <c r="Z641" s="31"/>
    </row>
    <row r="642" spans="1:26" ht="12.75" customHeight="1" x14ac:dyDescent="0.3">
      <c r="A642" s="51" t="str">
        <f t="shared" ca="1" si="8"/>
        <v/>
      </c>
      <c r="B642" s="52" t="str">
        <f t="shared" ca="1" si="1"/>
        <v/>
      </c>
      <c r="C642" s="58" t="str">
        <f t="shared" ca="1" si="2"/>
        <v/>
      </c>
      <c r="D642" s="58" t="str">
        <f t="shared" ca="1" si="17"/>
        <v/>
      </c>
      <c r="E642" s="56"/>
      <c r="F642" s="58" t="str">
        <f t="shared" ca="1" si="4"/>
        <v/>
      </c>
      <c r="G642" s="58" t="str">
        <f t="shared" ca="1" si="5"/>
        <v/>
      </c>
      <c r="H642" s="58" t="str">
        <f t="shared" ca="1" si="6"/>
        <v/>
      </c>
      <c r="I642" s="58" t="str">
        <f t="shared" ca="1" si="7"/>
        <v/>
      </c>
      <c r="J642" s="31"/>
      <c r="K642" s="31"/>
      <c r="L642" s="31"/>
      <c r="M642" s="31"/>
      <c r="N642" s="31"/>
      <c r="O642" s="31"/>
      <c r="P642" s="31"/>
      <c r="Q642" s="31"/>
      <c r="R642" s="31"/>
      <c r="S642" s="31"/>
      <c r="T642" s="31"/>
      <c r="U642" s="31"/>
      <c r="V642" s="31"/>
      <c r="W642" s="31"/>
      <c r="X642" s="31"/>
      <c r="Y642" s="31"/>
      <c r="Z642" s="31"/>
    </row>
    <row r="643" spans="1:26" ht="12.75" customHeight="1" x14ac:dyDescent="0.3">
      <c r="A643" s="51" t="str">
        <f t="shared" ca="1" si="8"/>
        <v/>
      </c>
      <c r="B643" s="52" t="str">
        <f t="shared" ca="1" si="1"/>
        <v/>
      </c>
      <c r="C643" s="58" t="str">
        <f t="shared" ca="1" si="2"/>
        <v/>
      </c>
      <c r="D643" s="58" t="str">
        <f t="shared" ca="1" si="17"/>
        <v/>
      </c>
      <c r="E643" s="56"/>
      <c r="F643" s="58" t="str">
        <f t="shared" ca="1" si="4"/>
        <v/>
      </c>
      <c r="G643" s="58" t="str">
        <f t="shared" ca="1" si="5"/>
        <v/>
      </c>
      <c r="H643" s="58" t="str">
        <f t="shared" ca="1" si="6"/>
        <v/>
      </c>
      <c r="I643" s="58" t="str">
        <f t="shared" ca="1" si="7"/>
        <v/>
      </c>
      <c r="J643" s="31"/>
      <c r="K643" s="31"/>
      <c r="L643" s="31"/>
      <c r="M643" s="31"/>
      <c r="N643" s="31"/>
      <c r="O643" s="31"/>
      <c r="P643" s="31"/>
      <c r="Q643" s="31"/>
      <c r="R643" s="31"/>
      <c r="S643" s="31"/>
      <c r="T643" s="31"/>
      <c r="U643" s="31"/>
      <c r="V643" s="31"/>
      <c r="W643" s="31"/>
      <c r="X643" s="31"/>
      <c r="Y643" s="31"/>
      <c r="Z643" s="31"/>
    </row>
    <row r="644" spans="1:26" ht="12.75" customHeight="1" x14ac:dyDescent="0.3">
      <c r="A644" s="51" t="str">
        <f t="shared" ca="1" si="8"/>
        <v/>
      </c>
      <c r="B644" s="52" t="str">
        <f t="shared" ca="1" si="1"/>
        <v/>
      </c>
      <c r="C644" s="58" t="str">
        <f t="shared" ca="1" si="2"/>
        <v/>
      </c>
      <c r="D644" s="58" t="str">
        <f t="shared" ca="1" si="17"/>
        <v/>
      </c>
      <c r="E644" s="56"/>
      <c r="F644" s="58" t="str">
        <f t="shared" ca="1" si="4"/>
        <v/>
      </c>
      <c r="G644" s="58" t="str">
        <f t="shared" ca="1" si="5"/>
        <v/>
      </c>
      <c r="H644" s="58" t="str">
        <f t="shared" ca="1" si="6"/>
        <v/>
      </c>
      <c r="I644" s="58" t="str">
        <f t="shared" ca="1" si="7"/>
        <v/>
      </c>
      <c r="J644" s="31"/>
      <c r="K644" s="31"/>
      <c r="L644" s="31"/>
      <c r="M644" s="31"/>
      <c r="N644" s="31"/>
      <c r="O644" s="31"/>
      <c r="P644" s="31"/>
      <c r="Q644" s="31"/>
      <c r="R644" s="31"/>
      <c r="S644" s="31"/>
      <c r="T644" s="31"/>
      <c r="U644" s="31"/>
      <c r="V644" s="31"/>
      <c r="W644" s="31"/>
      <c r="X644" s="31"/>
      <c r="Y644" s="31"/>
      <c r="Z644" s="31"/>
    </row>
    <row r="645" spans="1:26" ht="12.75" customHeight="1" x14ac:dyDescent="0.3">
      <c r="A645" s="51" t="str">
        <f t="shared" ca="1" si="8"/>
        <v/>
      </c>
      <c r="B645" s="52" t="str">
        <f t="shared" ca="1" si="1"/>
        <v/>
      </c>
      <c r="C645" s="58" t="str">
        <f t="shared" ca="1" si="2"/>
        <v/>
      </c>
      <c r="D645" s="58" t="str">
        <f t="shared" ca="1" si="17"/>
        <v/>
      </c>
      <c r="E645" s="56"/>
      <c r="F645" s="58" t="str">
        <f t="shared" ca="1" si="4"/>
        <v/>
      </c>
      <c r="G645" s="58" t="str">
        <f t="shared" ca="1" si="5"/>
        <v/>
      </c>
      <c r="H645" s="58" t="str">
        <f t="shared" ca="1" si="6"/>
        <v/>
      </c>
      <c r="I645" s="58" t="str">
        <f t="shared" ca="1" si="7"/>
        <v/>
      </c>
      <c r="J645" s="31"/>
      <c r="K645" s="31"/>
      <c r="L645" s="31"/>
      <c r="M645" s="31"/>
      <c r="N645" s="31"/>
      <c r="O645" s="31"/>
      <c r="P645" s="31"/>
      <c r="Q645" s="31"/>
      <c r="R645" s="31"/>
      <c r="S645" s="31"/>
      <c r="T645" s="31"/>
      <c r="U645" s="31"/>
      <c r="V645" s="31"/>
      <c r="W645" s="31"/>
      <c r="X645" s="31"/>
      <c r="Y645" s="31"/>
      <c r="Z645" s="31"/>
    </row>
    <row r="646" spans="1:26" ht="12.75" customHeight="1" x14ac:dyDescent="0.3">
      <c r="A646" s="51" t="str">
        <f t="shared" ca="1" si="8"/>
        <v/>
      </c>
      <c r="B646" s="52" t="str">
        <f t="shared" ca="1" si="1"/>
        <v/>
      </c>
      <c r="C646" s="58" t="str">
        <f t="shared" ca="1" si="2"/>
        <v/>
      </c>
      <c r="D646" s="58" t="str">
        <f t="shared" ca="1" si="17"/>
        <v/>
      </c>
      <c r="E646" s="56"/>
      <c r="F646" s="58" t="str">
        <f t="shared" ca="1" si="4"/>
        <v/>
      </c>
      <c r="G646" s="58" t="str">
        <f t="shared" ca="1" si="5"/>
        <v/>
      </c>
      <c r="H646" s="58" t="str">
        <f t="shared" ca="1" si="6"/>
        <v/>
      </c>
      <c r="I646" s="58" t="str">
        <f t="shared" ca="1" si="7"/>
        <v/>
      </c>
      <c r="J646" s="31"/>
      <c r="K646" s="31"/>
      <c r="L646" s="31"/>
      <c r="M646" s="31"/>
      <c r="N646" s="31"/>
      <c r="O646" s="31"/>
      <c r="P646" s="31"/>
      <c r="Q646" s="31"/>
      <c r="R646" s="31"/>
      <c r="S646" s="31"/>
      <c r="T646" s="31"/>
      <c r="U646" s="31"/>
      <c r="V646" s="31"/>
      <c r="W646" s="31"/>
      <c r="X646" s="31"/>
      <c r="Y646" s="31"/>
      <c r="Z646" s="31"/>
    </row>
    <row r="647" spans="1:26" ht="12.75" customHeight="1" x14ac:dyDescent="0.3">
      <c r="A647" s="51" t="str">
        <f t="shared" ca="1" si="8"/>
        <v/>
      </c>
      <c r="B647" s="52" t="str">
        <f t="shared" ca="1" si="1"/>
        <v/>
      </c>
      <c r="C647" s="58" t="str">
        <f t="shared" ca="1" si="2"/>
        <v/>
      </c>
      <c r="D647" s="58" t="str">
        <f t="shared" ca="1" si="17"/>
        <v/>
      </c>
      <c r="E647" s="56"/>
      <c r="F647" s="58" t="str">
        <f t="shared" ca="1" si="4"/>
        <v/>
      </c>
      <c r="G647" s="58" t="str">
        <f t="shared" ca="1" si="5"/>
        <v/>
      </c>
      <c r="H647" s="58" t="str">
        <f t="shared" ca="1" si="6"/>
        <v/>
      </c>
      <c r="I647" s="58" t="str">
        <f t="shared" ca="1" si="7"/>
        <v/>
      </c>
      <c r="J647" s="31"/>
      <c r="K647" s="31"/>
      <c r="L647" s="31"/>
      <c r="M647" s="31"/>
      <c r="N647" s="31"/>
      <c r="O647" s="31"/>
      <c r="P647" s="31"/>
      <c r="Q647" s="31"/>
      <c r="R647" s="31"/>
      <c r="S647" s="31"/>
      <c r="T647" s="31"/>
      <c r="U647" s="31"/>
      <c r="V647" s="31"/>
      <c r="W647" s="31"/>
      <c r="X647" s="31"/>
      <c r="Y647" s="31"/>
      <c r="Z647" s="31"/>
    </row>
    <row r="648" spans="1:26" ht="12.75" customHeight="1" x14ac:dyDescent="0.3">
      <c r="A648" s="51" t="str">
        <f t="shared" ca="1" si="8"/>
        <v/>
      </c>
      <c r="B648" s="52" t="str">
        <f t="shared" ca="1" si="1"/>
        <v/>
      </c>
      <c r="C648" s="58" t="str">
        <f t="shared" ca="1" si="2"/>
        <v/>
      </c>
      <c r="D648" s="58" t="str">
        <f t="shared" ca="1" si="17"/>
        <v/>
      </c>
      <c r="E648" s="56"/>
      <c r="F648" s="58" t="str">
        <f t="shared" ca="1" si="4"/>
        <v/>
      </c>
      <c r="G648" s="58" t="str">
        <f t="shared" ca="1" si="5"/>
        <v/>
      </c>
      <c r="H648" s="58" t="str">
        <f t="shared" ca="1" si="6"/>
        <v/>
      </c>
      <c r="I648" s="58" t="str">
        <f t="shared" ca="1" si="7"/>
        <v/>
      </c>
      <c r="J648" s="31"/>
      <c r="K648" s="31"/>
      <c r="L648" s="31"/>
      <c r="M648" s="31"/>
      <c r="N648" s="31"/>
      <c r="O648" s="31"/>
      <c r="P648" s="31"/>
      <c r="Q648" s="31"/>
      <c r="R648" s="31"/>
      <c r="S648" s="31"/>
      <c r="T648" s="31"/>
      <c r="U648" s="31"/>
      <c r="V648" s="31"/>
      <c r="W648" s="31"/>
      <c r="X648" s="31"/>
      <c r="Y648" s="31"/>
      <c r="Z648" s="31"/>
    </row>
    <row r="649" spans="1:26" ht="12.75" customHeight="1" x14ac:dyDescent="0.3">
      <c r="A649" s="51" t="str">
        <f t="shared" ca="1" si="8"/>
        <v/>
      </c>
      <c r="B649" s="52" t="str">
        <f t="shared" ca="1" si="1"/>
        <v/>
      </c>
      <c r="C649" s="58" t="str">
        <f t="shared" ca="1" si="2"/>
        <v/>
      </c>
      <c r="D649" s="58" t="str">
        <f t="shared" ca="1" si="17"/>
        <v/>
      </c>
      <c r="E649" s="56"/>
      <c r="F649" s="58" t="str">
        <f t="shared" ca="1" si="4"/>
        <v/>
      </c>
      <c r="G649" s="58" t="str">
        <f t="shared" ca="1" si="5"/>
        <v/>
      </c>
      <c r="H649" s="58" t="str">
        <f t="shared" ca="1" si="6"/>
        <v/>
      </c>
      <c r="I649" s="58" t="str">
        <f t="shared" ca="1" si="7"/>
        <v/>
      </c>
      <c r="J649" s="31"/>
      <c r="K649" s="31"/>
      <c r="L649" s="31"/>
      <c r="M649" s="31"/>
      <c r="N649" s="31"/>
      <c r="O649" s="31"/>
      <c r="P649" s="31"/>
      <c r="Q649" s="31"/>
      <c r="R649" s="31"/>
      <c r="S649" s="31"/>
      <c r="T649" s="31"/>
      <c r="U649" s="31"/>
      <c r="V649" s="31"/>
      <c r="W649" s="31"/>
      <c r="X649" s="31"/>
      <c r="Y649" s="31"/>
      <c r="Z649" s="31"/>
    </row>
    <row r="650" spans="1:26" ht="12.75" customHeight="1" x14ac:dyDescent="0.3">
      <c r="A650" s="51" t="str">
        <f t="shared" ca="1" si="8"/>
        <v/>
      </c>
      <c r="B650" s="52" t="str">
        <f t="shared" ca="1" si="1"/>
        <v/>
      </c>
      <c r="C650" s="58" t="str">
        <f t="shared" ca="1" si="2"/>
        <v/>
      </c>
      <c r="D650" s="58" t="str">
        <f t="shared" ca="1" si="17"/>
        <v/>
      </c>
      <c r="E650" s="56"/>
      <c r="F650" s="58" t="str">
        <f t="shared" ca="1" si="4"/>
        <v/>
      </c>
      <c r="G650" s="58" t="str">
        <f t="shared" ca="1" si="5"/>
        <v/>
      </c>
      <c r="H650" s="58" t="str">
        <f t="shared" ca="1" si="6"/>
        <v/>
      </c>
      <c r="I650" s="58" t="str">
        <f t="shared" ca="1" si="7"/>
        <v/>
      </c>
      <c r="J650" s="31"/>
      <c r="K650" s="31"/>
      <c r="L650" s="31"/>
      <c r="M650" s="31"/>
      <c r="N650" s="31"/>
      <c r="O650" s="31"/>
      <c r="P650" s="31"/>
      <c r="Q650" s="31"/>
      <c r="R650" s="31"/>
      <c r="S650" s="31"/>
      <c r="T650" s="31"/>
      <c r="U650" s="31"/>
      <c r="V650" s="31"/>
      <c r="W650" s="31"/>
      <c r="X650" s="31"/>
      <c r="Y650" s="31"/>
      <c r="Z650" s="31"/>
    </row>
    <row r="651" spans="1:26" ht="12.75" customHeight="1" x14ac:dyDescent="0.3">
      <c r="A651" s="51" t="str">
        <f t="shared" ca="1" si="8"/>
        <v/>
      </c>
      <c r="B651" s="52" t="str">
        <f t="shared" ca="1" si="1"/>
        <v/>
      </c>
      <c r="C651" s="58" t="str">
        <f t="shared" ca="1" si="2"/>
        <v/>
      </c>
      <c r="D651" s="58" t="str">
        <f t="shared" ca="1" si="17"/>
        <v/>
      </c>
      <c r="E651" s="56"/>
      <c r="F651" s="58" t="str">
        <f t="shared" ca="1" si="4"/>
        <v/>
      </c>
      <c r="G651" s="58" t="str">
        <f t="shared" ca="1" si="5"/>
        <v/>
      </c>
      <c r="H651" s="58" t="str">
        <f t="shared" ca="1" si="6"/>
        <v/>
      </c>
      <c r="I651" s="58" t="str">
        <f t="shared" ca="1" si="7"/>
        <v/>
      </c>
      <c r="J651" s="31"/>
      <c r="K651" s="31"/>
      <c r="L651" s="31"/>
      <c r="M651" s="31"/>
      <c r="N651" s="31"/>
      <c r="O651" s="31"/>
      <c r="P651" s="31"/>
      <c r="Q651" s="31"/>
      <c r="R651" s="31"/>
      <c r="S651" s="31"/>
      <c r="T651" s="31"/>
      <c r="U651" s="31"/>
      <c r="V651" s="31"/>
      <c r="W651" s="31"/>
      <c r="X651" s="31"/>
      <c r="Y651" s="31"/>
      <c r="Z651" s="31"/>
    </row>
    <row r="652" spans="1:26" ht="12.75" customHeight="1" x14ac:dyDescent="0.3">
      <c r="A652" s="51" t="str">
        <f t="shared" ca="1" si="8"/>
        <v/>
      </c>
      <c r="B652" s="52" t="str">
        <f t="shared" ca="1" si="1"/>
        <v/>
      </c>
      <c r="C652" s="58" t="str">
        <f t="shared" ca="1" si="2"/>
        <v/>
      </c>
      <c r="D652" s="58" t="str">
        <f t="shared" ca="1" si="17"/>
        <v/>
      </c>
      <c r="E652" s="56"/>
      <c r="F652" s="58" t="str">
        <f t="shared" ca="1" si="4"/>
        <v/>
      </c>
      <c r="G652" s="58" t="str">
        <f t="shared" ca="1" si="5"/>
        <v/>
      </c>
      <c r="H652" s="58" t="str">
        <f t="shared" ca="1" si="6"/>
        <v/>
      </c>
      <c r="I652" s="58" t="str">
        <f t="shared" ca="1" si="7"/>
        <v/>
      </c>
      <c r="J652" s="31"/>
      <c r="K652" s="31"/>
      <c r="L652" s="31"/>
      <c r="M652" s="31"/>
      <c r="N652" s="31"/>
      <c r="O652" s="31"/>
      <c r="P652" s="31"/>
      <c r="Q652" s="31"/>
      <c r="R652" s="31"/>
      <c r="S652" s="31"/>
      <c r="T652" s="31"/>
      <c r="U652" s="31"/>
      <c r="V652" s="31"/>
      <c r="W652" s="31"/>
      <c r="X652" s="31"/>
      <c r="Y652" s="31"/>
      <c r="Z652" s="31"/>
    </row>
    <row r="653" spans="1:26" ht="12.75" customHeight="1" x14ac:dyDescent="0.3">
      <c r="A653" s="51" t="str">
        <f t="shared" ca="1" si="8"/>
        <v/>
      </c>
      <c r="B653" s="52" t="str">
        <f t="shared" ca="1" si="1"/>
        <v/>
      </c>
      <c r="C653" s="58" t="str">
        <f t="shared" ca="1" si="2"/>
        <v/>
      </c>
      <c r="D653" s="58" t="str">
        <f t="shared" ca="1" si="17"/>
        <v/>
      </c>
      <c r="E653" s="56"/>
      <c r="F653" s="58" t="str">
        <f t="shared" ca="1" si="4"/>
        <v/>
      </c>
      <c r="G653" s="58" t="str">
        <f t="shared" ca="1" si="5"/>
        <v/>
      </c>
      <c r="H653" s="58" t="str">
        <f t="shared" ca="1" si="6"/>
        <v/>
      </c>
      <c r="I653" s="58" t="str">
        <f t="shared" ca="1" si="7"/>
        <v/>
      </c>
      <c r="J653" s="31"/>
      <c r="K653" s="31"/>
      <c r="L653" s="31"/>
      <c r="M653" s="31"/>
      <c r="N653" s="31"/>
      <c r="O653" s="31"/>
      <c r="P653" s="31"/>
      <c r="Q653" s="31"/>
      <c r="R653" s="31"/>
      <c r="S653" s="31"/>
      <c r="T653" s="31"/>
      <c r="U653" s="31"/>
      <c r="V653" s="31"/>
      <c r="W653" s="31"/>
      <c r="X653" s="31"/>
      <c r="Y653" s="31"/>
      <c r="Z653" s="31"/>
    </row>
    <row r="654" spans="1:26" ht="12.75" customHeight="1" x14ac:dyDescent="0.3">
      <c r="A654" s="51" t="str">
        <f t="shared" ca="1" si="8"/>
        <v/>
      </c>
      <c r="B654" s="52" t="str">
        <f t="shared" ca="1" si="1"/>
        <v/>
      </c>
      <c r="C654" s="58" t="str">
        <f t="shared" ca="1" si="2"/>
        <v/>
      </c>
      <c r="D654" s="58" t="str">
        <f t="shared" ca="1" si="17"/>
        <v/>
      </c>
      <c r="E654" s="56"/>
      <c r="F654" s="58" t="str">
        <f t="shared" ca="1" si="4"/>
        <v/>
      </c>
      <c r="G654" s="58" t="str">
        <f t="shared" ca="1" si="5"/>
        <v/>
      </c>
      <c r="H654" s="58" t="str">
        <f t="shared" ca="1" si="6"/>
        <v/>
      </c>
      <c r="I654" s="58" t="str">
        <f t="shared" ca="1" si="7"/>
        <v/>
      </c>
      <c r="J654" s="31"/>
      <c r="K654" s="31"/>
      <c r="L654" s="31"/>
      <c r="M654" s="31"/>
      <c r="N654" s="31"/>
      <c r="O654" s="31"/>
      <c r="P654" s="31"/>
      <c r="Q654" s="31"/>
      <c r="R654" s="31"/>
      <c r="S654" s="31"/>
      <c r="T654" s="31"/>
      <c r="U654" s="31"/>
      <c r="V654" s="31"/>
      <c r="W654" s="31"/>
      <c r="X654" s="31"/>
      <c r="Y654" s="31"/>
      <c r="Z654" s="31"/>
    </row>
    <row r="655" spans="1:26" ht="12.75" customHeight="1" x14ac:dyDescent="0.3">
      <c r="A655" s="51" t="str">
        <f t="shared" ca="1" si="8"/>
        <v/>
      </c>
      <c r="B655" s="52" t="str">
        <f t="shared" ca="1" si="1"/>
        <v/>
      </c>
      <c r="C655" s="58" t="str">
        <f t="shared" ca="1" si="2"/>
        <v/>
      </c>
      <c r="D655" s="58" t="str">
        <f t="shared" ca="1" si="17"/>
        <v/>
      </c>
      <c r="E655" s="56"/>
      <c r="F655" s="58" t="str">
        <f t="shared" ca="1" si="4"/>
        <v/>
      </c>
      <c r="G655" s="58" t="str">
        <f t="shared" ca="1" si="5"/>
        <v/>
      </c>
      <c r="H655" s="58" t="str">
        <f t="shared" ca="1" si="6"/>
        <v/>
      </c>
      <c r="I655" s="58" t="str">
        <f t="shared" ca="1" si="7"/>
        <v/>
      </c>
      <c r="J655" s="31"/>
      <c r="K655" s="31"/>
      <c r="L655" s="31"/>
      <c r="M655" s="31"/>
      <c r="N655" s="31"/>
      <c r="O655" s="31"/>
      <c r="P655" s="31"/>
      <c r="Q655" s="31"/>
      <c r="R655" s="31"/>
      <c r="S655" s="31"/>
      <c r="T655" s="31"/>
      <c r="U655" s="31"/>
      <c r="V655" s="31"/>
      <c r="W655" s="31"/>
      <c r="X655" s="31"/>
      <c r="Y655" s="31"/>
      <c r="Z655" s="31"/>
    </row>
    <row r="656" spans="1:26" ht="12.75" customHeight="1" x14ac:dyDescent="0.3">
      <c r="A656" s="51" t="str">
        <f t="shared" ca="1" si="8"/>
        <v/>
      </c>
      <c r="B656" s="52" t="str">
        <f t="shared" ca="1" si="1"/>
        <v/>
      </c>
      <c r="C656" s="58" t="str">
        <f t="shared" ca="1" si="2"/>
        <v/>
      </c>
      <c r="D656" s="58" t="str">
        <f t="shared" ca="1" si="17"/>
        <v/>
      </c>
      <c r="E656" s="56"/>
      <c r="F656" s="58" t="str">
        <f t="shared" ca="1" si="4"/>
        <v/>
      </c>
      <c r="G656" s="58" t="str">
        <f t="shared" ca="1" si="5"/>
        <v/>
      </c>
      <c r="H656" s="58" t="str">
        <f t="shared" ca="1" si="6"/>
        <v/>
      </c>
      <c r="I656" s="58" t="str">
        <f t="shared" ca="1" si="7"/>
        <v/>
      </c>
      <c r="J656" s="31"/>
      <c r="K656" s="31"/>
      <c r="L656" s="31"/>
      <c r="M656" s="31"/>
      <c r="N656" s="31"/>
      <c r="O656" s="31"/>
      <c r="P656" s="31"/>
      <c r="Q656" s="31"/>
      <c r="R656" s="31"/>
      <c r="S656" s="31"/>
      <c r="T656" s="31"/>
      <c r="U656" s="31"/>
      <c r="V656" s="31"/>
      <c r="W656" s="31"/>
      <c r="X656" s="31"/>
      <c r="Y656" s="31"/>
      <c r="Z656" s="31"/>
    </row>
    <row r="657" spans="1:26" ht="12.75" customHeight="1" x14ac:dyDescent="0.3">
      <c r="A657" s="51" t="str">
        <f t="shared" ca="1" si="8"/>
        <v/>
      </c>
      <c r="B657" s="52" t="str">
        <f t="shared" ca="1" si="1"/>
        <v/>
      </c>
      <c r="C657" s="58" t="str">
        <f t="shared" ca="1" si="2"/>
        <v/>
      </c>
      <c r="D657" s="58" t="str">
        <f t="shared" ca="1" si="17"/>
        <v/>
      </c>
      <c r="E657" s="56"/>
      <c r="F657" s="58" t="str">
        <f t="shared" ca="1" si="4"/>
        <v/>
      </c>
      <c r="G657" s="58" t="str">
        <f t="shared" ca="1" si="5"/>
        <v/>
      </c>
      <c r="H657" s="58" t="str">
        <f t="shared" ca="1" si="6"/>
        <v/>
      </c>
      <c r="I657" s="58" t="str">
        <f t="shared" ca="1" si="7"/>
        <v/>
      </c>
      <c r="J657" s="31"/>
      <c r="K657" s="31"/>
      <c r="L657" s="31"/>
      <c r="M657" s="31"/>
      <c r="N657" s="31"/>
      <c r="O657" s="31"/>
      <c r="P657" s="31"/>
      <c r="Q657" s="31"/>
      <c r="R657" s="31"/>
      <c r="S657" s="31"/>
      <c r="T657" s="31"/>
      <c r="U657" s="31"/>
      <c r="V657" s="31"/>
      <c r="W657" s="31"/>
      <c r="X657" s="31"/>
      <c r="Y657" s="31"/>
      <c r="Z657" s="31"/>
    </row>
    <row r="658" spans="1:26" ht="12.75" customHeight="1" x14ac:dyDescent="0.3">
      <c r="A658" s="51" t="str">
        <f t="shared" ca="1" si="8"/>
        <v/>
      </c>
      <c r="B658" s="52" t="str">
        <f t="shared" ca="1" si="1"/>
        <v/>
      </c>
      <c r="C658" s="58" t="str">
        <f t="shared" ca="1" si="2"/>
        <v/>
      </c>
      <c r="D658" s="58" t="str">
        <f t="shared" ca="1" si="17"/>
        <v/>
      </c>
      <c r="E658" s="56"/>
      <c r="F658" s="58" t="str">
        <f t="shared" ca="1" si="4"/>
        <v/>
      </c>
      <c r="G658" s="58" t="str">
        <f t="shared" ca="1" si="5"/>
        <v/>
      </c>
      <c r="H658" s="58" t="str">
        <f t="shared" ca="1" si="6"/>
        <v/>
      </c>
      <c r="I658" s="58" t="str">
        <f t="shared" ca="1" si="7"/>
        <v/>
      </c>
      <c r="J658" s="31"/>
      <c r="K658" s="31"/>
      <c r="L658" s="31"/>
      <c r="M658" s="31"/>
      <c r="N658" s="31"/>
      <c r="O658" s="31"/>
      <c r="P658" s="31"/>
      <c r="Q658" s="31"/>
      <c r="R658" s="31"/>
      <c r="S658" s="31"/>
      <c r="T658" s="31"/>
      <c r="U658" s="31"/>
      <c r="V658" s="31"/>
      <c r="W658" s="31"/>
      <c r="X658" s="31"/>
      <c r="Y658" s="31"/>
      <c r="Z658" s="31"/>
    </row>
    <row r="659" spans="1:26" ht="12.75" customHeight="1" x14ac:dyDescent="0.3">
      <c r="A659" s="51" t="str">
        <f t="shared" ca="1" si="8"/>
        <v/>
      </c>
      <c r="B659" s="52" t="str">
        <f t="shared" ca="1" si="1"/>
        <v/>
      </c>
      <c r="C659" s="58" t="str">
        <f t="shared" ca="1" si="2"/>
        <v/>
      </c>
      <c r="D659" s="58" t="str">
        <f t="shared" ca="1" si="17"/>
        <v/>
      </c>
      <c r="E659" s="56"/>
      <c r="F659" s="58" t="str">
        <f t="shared" ca="1" si="4"/>
        <v/>
      </c>
      <c r="G659" s="58" t="str">
        <f t="shared" ca="1" si="5"/>
        <v/>
      </c>
      <c r="H659" s="58" t="str">
        <f t="shared" ca="1" si="6"/>
        <v/>
      </c>
      <c r="I659" s="58" t="str">
        <f t="shared" ca="1" si="7"/>
        <v/>
      </c>
      <c r="J659" s="31"/>
      <c r="K659" s="31"/>
      <c r="L659" s="31"/>
      <c r="M659" s="31"/>
      <c r="N659" s="31"/>
      <c r="O659" s="31"/>
      <c r="P659" s="31"/>
      <c r="Q659" s="31"/>
      <c r="R659" s="31"/>
      <c r="S659" s="31"/>
      <c r="T659" s="31"/>
      <c r="U659" s="31"/>
      <c r="V659" s="31"/>
      <c r="W659" s="31"/>
      <c r="X659" s="31"/>
      <c r="Y659" s="31"/>
      <c r="Z659" s="31"/>
    </row>
    <row r="660" spans="1:26" ht="12.75" customHeight="1" x14ac:dyDescent="0.3">
      <c r="A660" s="51" t="str">
        <f t="shared" ca="1" si="8"/>
        <v/>
      </c>
      <c r="B660" s="52" t="str">
        <f t="shared" ca="1" si="1"/>
        <v/>
      </c>
      <c r="C660" s="58" t="str">
        <f t="shared" ca="1" si="2"/>
        <v/>
      </c>
      <c r="D660" s="58" t="str">
        <f t="shared" ca="1" si="17"/>
        <v/>
      </c>
      <c r="E660" s="56"/>
      <c r="F660" s="58" t="str">
        <f t="shared" ca="1" si="4"/>
        <v/>
      </c>
      <c r="G660" s="58" t="str">
        <f t="shared" ca="1" si="5"/>
        <v/>
      </c>
      <c r="H660" s="58" t="str">
        <f t="shared" ca="1" si="6"/>
        <v/>
      </c>
      <c r="I660" s="58" t="str">
        <f t="shared" ca="1" si="7"/>
        <v/>
      </c>
      <c r="J660" s="31"/>
      <c r="K660" s="31"/>
      <c r="L660" s="31"/>
      <c r="M660" s="31"/>
      <c r="N660" s="31"/>
      <c r="O660" s="31"/>
      <c r="P660" s="31"/>
      <c r="Q660" s="31"/>
      <c r="R660" s="31"/>
      <c r="S660" s="31"/>
      <c r="T660" s="31"/>
      <c r="U660" s="31"/>
      <c r="V660" s="31"/>
      <c r="W660" s="31"/>
      <c r="X660" s="31"/>
      <c r="Y660" s="31"/>
      <c r="Z660" s="31"/>
    </row>
    <row r="661" spans="1:26" ht="12.75" customHeight="1" x14ac:dyDescent="0.3">
      <c r="A661" s="51" t="str">
        <f t="shared" ca="1" si="8"/>
        <v/>
      </c>
      <c r="B661" s="52" t="str">
        <f t="shared" ca="1" si="1"/>
        <v/>
      </c>
      <c r="C661" s="58" t="str">
        <f t="shared" ca="1" si="2"/>
        <v/>
      </c>
      <c r="D661" s="58" t="str">
        <f t="shared" ca="1" si="17"/>
        <v/>
      </c>
      <c r="E661" s="56"/>
      <c r="F661" s="58" t="str">
        <f t="shared" ca="1" si="4"/>
        <v/>
      </c>
      <c r="G661" s="58" t="str">
        <f t="shared" ca="1" si="5"/>
        <v/>
      </c>
      <c r="H661" s="58" t="str">
        <f t="shared" ca="1" si="6"/>
        <v/>
      </c>
      <c r="I661" s="58" t="str">
        <f t="shared" ca="1" si="7"/>
        <v/>
      </c>
      <c r="J661" s="31"/>
      <c r="K661" s="31"/>
      <c r="L661" s="31"/>
      <c r="M661" s="31"/>
      <c r="N661" s="31"/>
      <c r="O661" s="31"/>
      <c r="P661" s="31"/>
      <c r="Q661" s="31"/>
      <c r="R661" s="31"/>
      <c r="S661" s="31"/>
      <c r="T661" s="31"/>
      <c r="U661" s="31"/>
      <c r="V661" s="31"/>
      <c r="W661" s="31"/>
      <c r="X661" s="31"/>
      <c r="Y661" s="31"/>
      <c r="Z661" s="31"/>
    </row>
    <row r="662" spans="1:26" ht="12.75" customHeight="1" x14ac:dyDescent="0.3">
      <c r="A662" s="51" t="str">
        <f t="shared" ca="1" si="8"/>
        <v/>
      </c>
      <c r="B662" s="52" t="str">
        <f t="shared" ca="1" si="1"/>
        <v/>
      </c>
      <c r="C662" s="58" t="str">
        <f t="shared" ca="1" si="2"/>
        <v/>
      </c>
      <c r="D662" s="58" t="str">
        <f t="shared" ca="1" si="17"/>
        <v/>
      </c>
      <c r="E662" s="56"/>
      <c r="F662" s="58" t="str">
        <f t="shared" ca="1" si="4"/>
        <v/>
      </c>
      <c r="G662" s="58" t="str">
        <f t="shared" ca="1" si="5"/>
        <v/>
      </c>
      <c r="H662" s="58" t="str">
        <f t="shared" ca="1" si="6"/>
        <v/>
      </c>
      <c r="I662" s="58" t="str">
        <f t="shared" ca="1" si="7"/>
        <v/>
      </c>
      <c r="J662" s="31"/>
      <c r="K662" s="31"/>
      <c r="L662" s="31"/>
      <c r="M662" s="31"/>
      <c r="N662" s="31"/>
      <c r="O662" s="31"/>
      <c r="P662" s="31"/>
      <c r="Q662" s="31"/>
      <c r="R662" s="31"/>
      <c r="S662" s="31"/>
      <c r="T662" s="31"/>
      <c r="U662" s="31"/>
      <c r="V662" s="31"/>
      <c r="W662" s="31"/>
      <c r="X662" s="31"/>
      <c r="Y662" s="31"/>
      <c r="Z662" s="31"/>
    </row>
    <row r="663" spans="1:26" ht="12.75" customHeight="1" x14ac:dyDescent="0.3">
      <c r="A663" s="51" t="str">
        <f t="shared" ca="1" si="8"/>
        <v/>
      </c>
      <c r="B663" s="52" t="str">
        <f t="shared" ca="1" si="1"/>
        <v/>
      </c>
      <c r="C663" s="58" t="str">
        <f t="shared" ca="1" si="2"/>
        <v/>
      </c>
      <c r="D663" s="58" t="str">
        <f t="shared" ca="1" si="17"/>
        <v/>
      </c>
      <c r="E663" s="56"/>
      <c r="F663" s="58" t="str">
        <f t="shared" ca="1" si="4"/>
        <v/>
      </c>
      <c r="G663" s="58" t="str">
        <f t="shared" ca="1" si="5"/>
        <v/>
      </c>
      <c r="H663" s="58" t="str">
        <f t="shared" ca="1" si="6"/>
        <v/>
      </c>
      <c r="I663" s="58" t="str">
        <f t="shared" ca="1" si="7"/>
        <v/>
      </c>
      <c r="J663" s="31"/>
      <c r="K663" s="31"/>
      <c r="L663" s="31"/>
      <c r="M663" s="31"/>
      <c r="N663" s="31"/>
      <c r="O663" s="31"/>
      <c r="P663" s="31"/>
      <c r="Q663" s="31"/>
      <c r="R663" s="31"/>
      <c r="S663" s="31"/>
      <c r="T663" s="31"/>
      <c r="U663" s="31"/>
      <c r="V663" s="31"/>
      <c r="W663" s="31"/>
      <c r="X663" s="31"/>
      <c r="Y663" s="31"/>
      <c r="Z663" s="31"/>
    </row>
    <row r="664" spans="1:26" ht="12.75" customHeight="1" x14ac:dyDescent="0.3">
      <c r="A664" s="51" t="str">
        <f t="shared" ca="1" si="8"/>
        <v/>
      </c>
      <c r="B664" s="52" t="str">
        <f t="shared" ca="1" si="1"/>
        <v/>
      </c>
      <c r="C664" s="58" t="str">
        <f t="shared" ca="1" si="2"/>
        <v/>
      </c>
      <c r="D664" s="58" t="str">
        <f t="shared" ref="D664:D727" ca="1" si="18">IF(B664="","",IF(roundOpt,ROUND((B664-B663)*$I$8*H663,2),(B664-B663)*$I$8*H663))</f>
        <v/>
      </c>
      <c r="E664" s="56"/>
      <c r="F664" s="58" t="str">
        <f t="shared" ca="1" si="4"/>
        <v/>
      </c>
      <c r="G664" s="58" t="str">
        <f t="shared" ca="1" si="5"/>
        <v/>
      </c>
      <c r="H664" s="58" t="str">
        <f t="shared" ca="1" si="6"/>
        <v/>
      </c>
      <c r="I664" s="58" t="str">
        <f t="shared" ca="1" si="7"/>
        <v/>
      </c>
      <c r="J664" s="31"/>
      <c r="K664" s="31"/>
      <c r="L664" s="31"/>
      <c r="M664" s="31"/>
      <c r="N664" s="31"/>
      <c r="O664" s="31"/>
      <c r="P664" s="31"/>
      <c r="Q664" s="31"/>
      <c r="R664" s="31"/>
      <c r="S664" s="31"/>
      <c r="T664" s="31"/>
      <c r="U664" s="31"/>
      <c r="V664" s="31"/>
      <c r="W664" s="31"/>
      <c r="X664" s="31"/>
      <c r="Y664" s="31"/>
      <c r="Z664" s="31"/>
    </row>
    <row r="665" spans="1:26" ht="12.75" customHeight="1" x14ac:dyDescent="0.3">
      <c r="A665" s="51" t="str">
        <f t="shared" ca="1" si="8"/>
        <v/>
      </c>
      <c r="B665" s="52" t="str">
        <f t="shared" ca="1" si="1"/>
        <v/>
      </c>
      <c r="C665" s="58" t="str">
        <f t="shared" ca="1" si="2"/>
        <v/>
      </c>
      <c r="D665" s="58" t="str">
        <f t="shared" ca="1" si="18"/>
        <v/>
      </c>
      <c r="E665" s="56"/>
      <c r="F665" s="58" t="str">
        <f t="shared" ca="1" si="4"/>
        <v/>
      </c>
      <c r="G665" s="58" t="str">
        <f t="shared" ca="1" si="5"/>
        <v/>
      </c>
      <c r="H665" s="58" t="str">
        <f t="shared" ca="1" si="6"/>
        <v/>
      </c>
      <c r="I665" s="58" t="str">
        <f t="shared" ca="1" si="7"/>
        <v/>
      </c>
      <c r="J665" s="31"/>
      <c r="K665" s="31"/>
      <c r="L665" s="31"/>
      <c r="M665" s="31"/>
      <c r="N665" s="31"/>
      <c r="O665" s="31"/>
      <c r="P665" s="31"/>
      <c r="Q665" s="31"/>
      <c r="R665" s="31"/>
      <c r="S665" s="31"/>
      <c r="T665" s="31"/>
      <c r="U665" s="31"/>
      <c r="V665" s="31"/>
      <c r="W665" s="31"/>
      <c r="X665" s="31"/>
      <c r="Y665" s="31"/>
      <c r="Z665" s="31"/>
    </row>
    <row r="666" spans="1:26" ht="12.75" customHeight="1" x14ac:dyDescent="0.3">
      <c r="A666" s="51" t="str">
        <f t="shared" ca="1" si="8"/>
        <v/>
      </c>
      <c r="B666" s="52" t="str">
        <f t="shared" ca="1" si="1"/>
        <v/>
      </c>
      <c r="C666" s="58" t="str">
        <f t="shared" ca="1" si="2"/>
        <v/>
      </c>
      <c r="D666" s="58" t="str">
        <f t="shared" ca="1" si="18"/>
        <v/>
      </c>
      <c r="E666" s="56"/>
      <c r="F666" s="58" t="str">
        <f t="shared" ca="1" si="4"/>
        <v/>
      </c>
      <c r="G666" s="58" t="str">
        <f t="shared" ca="1" si="5"/>
        <v/>
      </c>
      <c r="H666" s="58" t="str">
        <f t="shared" ca="1" si="6"/>
        <v/>
      </c>
      <c r="I666" s="58" t="str">
        <f t="shared" ca="1" si="7"/>
        <v/>
      </c>
      <c r="J666" s="31"/>
      <c r="K666" s="31"/>
      <c r="L666" s="31"/>
      <c r="M666" s="31"/>
      <c r="N666" s="31"/>
      <c r="O666" s="31"/>
      <c r="P666" s="31"/>
      <c r="Q666" s="31"/>
      <c r="R666" s="31"/>
      <c r="S666" s="31"/>
      <c r="T666" s="31"/>
      <c r="U666" s="31"/>
      <c r="V666" s="31"/>
      <c r="W666" s="31"/>
      <c r="X666" s="31"/>
      <c r="Y666" s="31"/>
      <c r="Z666" s="31"/>
    </row>
    <row r="667" spans="1:26" ht="12.75" customHeight="1" x14ac:dyDescent="0.3">
      <c r="A667" s="51" t="str">
        <f t="shared" ca="1" si="8"/>
        <v/>
      </c>
      <c r="B667" s="52" t="str">
        <f t="shared" ca="1" si="1"/>
        <v/>
      </c>
      <c r="C667" s="58" t="str">
        <f t="shared" ca="1" si="2"/>
        <v/>
      </c>
      <c r="D667" s="58" t="str">
        <f t="shared" ca="1" si="18"/>
        <v/>
      </c>
      <c r="E667" s="56"/>
      <c r="F667" s="58" t="str">
        <f t="shared" ca="1" si="4"/>
        <v/>
      </c>
      <c r="G667" s="58" t="str">
        <f t="shared" ca="1" si="5"/>
        <v/>
      </c>
      <c r="H667" s="58" t="str">
        <f t="shared" ca="1" si="6"/>
        <v/>
      </c>
      <c r="I667" s="58" t="str">
        <f t="shared" ca="1" si="7"/>
        <v/>
      </c>
      <c r="J667" s="31"/>
      <c r="K667" s="31"/>
      <c r="L667" s="31"/>
      <c r="M667" s="31"/>
      <c r="N667" s="31"/>
      <c r="O667" s="31"/>
      <c r="P667" s="31"/>
      <c r="Q667" s="31"/>
      <c r="R667" s="31"/>
      <c r="S667" s="31"/>
      <c r="T667" s="31"/>
      <c r="U667" s="31"/>
      <c r="V667" s="31"/>
      <c r="W667" s="31"/>
      <c r="X667" s="31"/>
      <c r="Y667" s="31"/>
      <c r="Z667" s="31"/>
    </row>
    <row r="668" spans="1:26" ht="12.75" customHeight="1" x14ac:dyDescent="0.3">
      <c r="A668" s="51" t="str">
        <f t="shared" ca="1" si="8"/>
        <v/>
      </c>
      <c r="B668" s="52" t="str">
        <f t="shared" ca="1" si="1"/>
        <v/>
      </c>
      <c r="C668" s="58" t="str">
        <f t="shared" ca="1" si="2"/>
        <v/>
      </c>
      <c r="D668" s="58" t="str">
        <f t="shared" ca="1" si="18"/>
        <v/>
      </c>
      <c r="E668" s="56"/>
      <c r="F668" s="58" t="str">
        <f t="shared" ca="1" si="4"/>
        <v/>
      </c>
      <c r="G668" s="58" t="str">
        <f t="shared" ca="1" si="5"/>
        <v/>
      </c>
      <c r="H668" s="58" t="str">
        <f t="shared" ca="1" si="6"/>
        <v/>
      </c>
      <c r="I668" s="58" t="str">
        <f t="shared" ca="1" si="7"/>
        <v/>
      </c>
      <c r="J668" s="31"/>
      <c r="K668" s="31"/>
      <c r="L668" s="31"/>
      <c r="M668" s="31"/>
      <c r="N668" s="31"/>
      <c r="O668" s="31"/>
      <c r="P668" s="31"/>
      <c r="Q668" s="31"/>
      <c r="R668" s="31"/>
      <c r="S668" s="31"/>
      <c r="T668" s="31"/>
      <c r="U668" s="31"/>
      <c r="V668" s="31"/>
      <c r="W668" s="31"/>
      <c r="X668" s="31"/>
      <c r="Y668" s="31"/>
      <c r="Z668" s="31"/>
    </row>
    <row r="669" spans="1:26" ht="12.75" customHeight="1" x14ac:dyDescent="0.3">
      <c r="A669" s="51" t="str">
        <f t="shared" ca="1" si="8"/>
        <v/>
      </c>
      <c r="B669" s="52" t="str">
        <f t="shared" ca="1" si="1"/>
        <v/>
      </c>
      <c r="C669" s="58" t="str">
        <f t="shared" ca="1" si="2"/>
        <v/>
      </c>
      <c r="D669" s="58" t="str">
        <f t="shared" ca="1" si="18"/>
        <v/>
      </c>
      <c r="E669" s="56"/>
      <c r="F669" s="58" t="str">
        <f t="shared" ca="1" si="4"/>
        <v/>
      </c>
      <c r="G669" s="58" t="str">
        <f t="shared" ca="1" si="5"/>
        <v/>
      </c>
      <c r="H669" s="58" t="str">
        <f t="shared" ca="1" si="6"/>
        <v/>
      </c>
      <c r="I669" s="58" t="str">
        <f t="shared" ca="1" si="7"/>
        <v/>
      </c>
      <c r="J669" s="31"/>
      <c r="K669" s="31"/>
      <c r="L669" s="31"/>
      <c r="M669" s="31"/>
      <c r="N669" s="31"/>
      <c r="O669" s="31"/>
      <c r="P669" s="31"/>
      <c r="Q669" s="31"/>
      <c r="R669" s="31"/>
      <c r="S669" s="31"/>
      <c r="T669" s="31"/>
      <c r="U669" s="31"/>
      <c r="V669" s="31"/>
      <c r="W669" s="31"/>
      <c r="X669" s="31"/>
      <c r="Y669" s="31"/>
      <c r="Z669" s="31"/>
    </row>
    <row r="670" spans="1:26" ht="12.75" customHeight="1" x14ac:dyDescent="0.3">
      <c r="A670" s="51" t="str">
        <f t="shared" ca="1" si="8"/>
        <v/>
      </c>
      <c r="B670" s="52" t="str">
        <f t="shared" ca="1" si="1"/>
        <v/>
      </c>
      <c r="C670" s="58" t="str">
        <f t="shared" ca="1" si="2"/>
        <v/>
      </c>
      <c r="D670" s="58" t="str">
        <f t="shared" ca="1" si="18"/>
        <v/>
      </c>
      <c r="E670" s="56"/>
      <c r="F670" s="58" t="str">
        <f t="shared" ca="1" si="4"/>
        <v/>
      </c>
      <c r="G670" s="58" t="str">
        <f t="shared" ca="1" si="5"/>
        <v/>
      </c>
      <c r="H670" s="58" t="str">
        <f t="shared" ca="1" si="6"/>
        <v/>
      </c>
      <c r="I670" s="58" t="str">
        <f t="shared" ca="1" si="7"/>
        <v/>
      </c>
      <c r="J670" s="31"/>
      <c r="K670" s="31"/>
      <c r="L670" s="31"/>
      <c r="M670" s="31"/>
      <c r="N670" s="31"/>
      <c r="O670" s="31"/>
      <c r="P670" s="31"/>
      <c r="Q670" s="31"/>
      <c r="R670" s="31"/>
      <c r="S670" s="31"/>
      <c r="T670" s="31"/>
      <c r="U670" s="31"/>
      <c r="V670" s="31"/>
      <c r="W670" s="31"/>
      <c r="X670" s="31"/>
      <c r="Y670" s="31"/>
      <c r="Z670" s="31"/>
    </row>
    <row r="671" spans="1:26" ht="12.75" customHeight="1" x14ac:dyDescent="0.3">
      <c r="A671" s="51" t="str">
        <f t="shared" ca="1" si="8"/>
        <v/>
      </c>
      <c r="B671" s="52" t="str">
        <f t="shared" ca="1" si="1"/>
        <v/>
      </c>
      <c r="C671" s="58" t="str">
        <f t="shared" ca="1" si="2"/>
        <v/>
      </c>
      <c r="D671" s="58" t="str">
        <f t="shared" ca="1" si="18"/>
        <v/>
      </c>
      <c r="E671" s="56"/>
      <c r="F671" s="58" t="str">
        <f t="shared" ca="1" si="4"/>
        <v/>
      </c>
      <c r="G671" s="58" t="str">
        <f t="shared" ca="1" si="5"/>
        <v/>
      </c>
      <c r="H671" s="58" t="str">
        <f t="shared" ca="1" si="6"/>
        <v/>
      </c>
      <c r="I671" s="58" t="str">
        <f t="shared" ca="1" si="7"/>
        <v/>
      </c>
      <c r="J671" s="31"/>
      <c r="K671" s="31"/>
      <c r="L671" s="31"/>
      <c r="M671" s="31"/>
      <c r="N671" s="31"/>
      <c r="O671" s="31"/>
      <c r="P671" s="31"/>
      <c r="Q671" s="31"/>
      <c r="R671" s="31"/>
      <c r="S671" s="31"/>
      <c r="T671" s="31"/>
      <c r="U671" s="31"/>
      <c r="V671" s="31"/>
      <c r="W671" s="31"/>
      <c r="X671" s="31"/>
      <c r="Y671" s="31"/>
      <c r="Z671" s="31"/>
    </row>
    <row r="672" spans="1:26" ht="12.75" customHeight="1" x14ac:dyDescent="0.3">
      <c r="A672" s="51" t="str">
        <f t="shared" ca="1" si="8"/>
        <v/>
      </c>
      <c r="B672" s="52" t="str">
        <f t="shared" ca="1" si="1"/>
        <v/>
      </c>
      <c r="C672" s="58" t="str">
        <f t="shared" ca="1" si="2"/>
        <v/>
      </c>
      <c r="D672" s="58" t="str">
        <f t="shared" ca="1" si="18"/>
        <v/>
      </c>
      <c r="E672" s="56"/>
      <c r="F672" s="58" t="str">
        <f t="shared" ca="1" si="4"/>
        <v/>
      </c>
      <c r="G672" s="58" t="str">
        <f t="shared" ca="1" si="5"/>
        <v/>
      </c>
      <c r="H672" s="58" t="str">
        <f t="shared" ca="1" si="6"/>
        <v/>
      </c>
      <c r="I672" s="58" t="str">
        <f t="shared" ca="1" si="7"/>
        <v/>
      </c>
      <c r="J672" s="31"/>
      <c r="K672" s="31"/>
      <c r="L672" s="31"/>
      <c r="M672" s="31"/>
      <c r="N672" s="31"/>
      <c r="O672" s="31"/>
      <c r="P672" s="31"/>
      <c r="Q672" s="31"/>
      <c r="R672" s="31"/>
      <c r="S672" s="31"/>
      <c r="T672" s="31"/>
      <c r="U672" s="31"/>
      <c r="V672" s="31"/>
      <c r="W672" s="31"/>
      <c r="X672" s="31"/>
      <c r="Y672" s="31"/>
      <c r="Z672" s="31"/>
    </row>
    <row r="673" spans="1:26" ht="12.75" customHeight="1" x14ac:dyDescent="0.3">
      <c r="A673" s="51" t="str">
        <f t="shared" ca="1" si="8"/>
        <v/>
      </c>
      <c r="B673" s="52" t="str">
        <f t="shared" ca="1" si="1"/>
        <v/>
      </c>
      <c r="C673" s="58" t="str">
        <f t="shared" ca="1" si="2"/>
        <v/>
      </c>
      <c r="D673" s="58" t="str">
        <f t="shared" ca="1" si="18"/>
        <v/>
      </c>
      <c r="E673" s="56"/>
      <c r="F673" s="58" t="str">
        <f t="shared" ca="1" si="4"/>
        <v/>
      </c>
      <c r="G673" s="58" t="str">
        <f t="shared" ca="1" si="5"/>
        <v/>
      </c>
      <c r="H673" s="58" t="str">
        <f t="shared" ca="1" si="6"/>
        <v/>
      </c>
      <c r="I673" s="58" t="str">
        <f t="shared" ca="1" si="7"/>
        <v/>
      </c>
      <c r="J673" s="31"/>
      <c r="K673" s="31"/>
      <c r="L673" s="31"/>
      <c r="M673" s="31"/>
      <c r="N673" s="31"/>
      <c r="O673" s="31"/>
      <c r="P673" s="31"/>
      <c r="Q673" s="31"/>
      <c r="R673" s="31"/>
      <c r="S673" s="31"/>
      <c r="T673" s="31"/>
      <c r="U673" s="31"/>
      <c r="V673" s="31"/>
      <c r="W673" s="31"/>
      <c r="X673" s="31"/>
      <c r="Y673" s="31"/>
      <c r="Z673" s="31"/>
    </row>
    <row r="674" spans="1:26" ht="12.75" customHeight="1" x14ac:dyDescent="0.3">
      <c r="A674" s="51" t="str">
        <f t="shared" ca="1" si="8"/>
        <v/>
      </c>
      <c r="B674" s="52" t="str">
        <f t="shared" ca="1" si="1"/>
        <v/>
      </c>
      <c r="C674" s="58" t="str">
        <f t="shared" ca="1" si="2"/>
        <v/>
      </c>
      <c r="D674" s="58" t="str">
        <f t="shared" ca="1" si="18"/>
        <v/>
      </c>
      <c r="E674" s="56"/>
      <c r="F674" s="58" t="str">
        <f t="shared" ca="1" si="4"/>
        <v/>
      </c>
      <c r="G674" s="58" t="str">
        <f t="shared" ca="1" si="5"/>
        <v/>
      </c>
      <c r="H674" s="58" t="str">
        <f t="shared" ca="1" si="6"/>
        <v/>
      </c>
      <c r="I674" s="58" t="str">
        <f t="shared" ca="1" si="7"/>
        <v/>
      </c>
      <c r="J674" s="31"/>
      <c r="K674" s="31"/>
      <c r="L674" s="31"/>
      <c r="M674" s="31"/>
      <c r="N674" s="31"/>
      <c r="O674" s="31"/>
      <c r="P674" s="31"/>
      <c r="Q674" s="31"/>
      <c r="R674" s="31"/>
      <c r="S674" s="31"/>
      <c r="T674" s="31"/>
      <c r="U674" s="31"/>
      <c r="V674" s="31"/>
      <c r="W674" s="31"/>
      <c r="X674" s="31"/>
      <c r="Y674" s="31"/>
      <c r="Z674" s="31"/>
    </row>
    <row r="675" spans="1:26" ht="12.75" customHeight="1" x14ac:dyDescent="0.3">
      <c r="A675" s="51" t="str">
        <f t="shared" ca="1" si="8"/>
        <v/>
      </c>
      <c r="B675" s="52" t="str">
        <f t="shared" ca="1" si="1"/>
        <v/>
      </c>
      <c r="C675" s="58" t="str">
        <f t="shared" ca="1" si="2"/>
        <v/>
      </c>
      <c r="D675" s="58" t="str">
        <f t="shared" ca="1" si="18"/>
        <v/>
      </c>
      <c r="E675" s="56"/>
      <c r="F675" s="58" t="str">
        <f t="shared" ca="1" si="4"/>
        <v/>
      </c>
      <c r="G675" s="58" t="str">
        <f t="shared" ca="1" si="5"/>
        <v/>
      </c>
      <c r="H675" s="58" t="str">
        <f t="shared" ca="1" si="6"/>
        <v/>
      </c>
      <c r="I675" s="58" t="str">
        <f t="shared" ca="1" si="7"/>
        <v/>
      </c>
      <c r="J675" s="31"/>
      <c r="K675" s="31"/>
      <c r="L675" s="31"/>
      <c r="M675" s="31"/>
      <c r="N675" s="31"/>
      <c r="O675" s="31"/>
      <c r="P675" s="31"/>
      <c r="Q675" s="31"/>
      <c r="R675" s="31"/>
      <c r="S675" s="31"/>
      <c r="T675" s="31"/>
      <c r="U675" s="31"/>
      <c r="V675" s="31"/>
      <c r="W675" s="31"/>
      <c r="X675" s="31"/>
      <c r="Y675" s="31"/>
      <c r="Z675" s="31"/>
    </row>
    <row r="676" spans="1:26" ht="12.75" customHeight="1" x14ac:dyDescent="0.3">
      <c r="A676" s="51" t="str">
        <f t="shared" ca="1" si="8"/>
        <v/>
      </c>
      <c r="B676" s="52" t="str">
        <f t="shared" ca="1" si="1"/>
        <v/>
      </c>
      <c r="C676" s="58" t="str">
        <f t="shared" ca="1" si="2"/>
        <v/>
      </c>
      <c r="D676" s="58" t="str">
        <f t="shared" ca="1" si="18"/>
        <v/>
      </c>
      <c r="E676" s="56"/>
      <c r="F676" s="58" t="str">
        <f t="shared" ca="1" si="4"/>
        <v/>
      </c>
      <c r="G676" s="58" t="str">
        <f t="shared" ca="1" si="5"/>
        <v/>
      </c>
      <c r="H676" s="58" t="str">
        <f t="shared" ca="1" si="6"/>
        <v/>
      </c>
      <c r="I676" s="58" t="str">
        <f t="shared" ca="1" si="7"/>
        <v/>
      </c>
      <c r="J676" s="31"/>
      <c r="K676" s="31"/>
      <c r="L676" s="31"/>
      <c r="M676" s="31"/>
      <c r="N676" s="31"/>
      <c r="O676" s="31"/>
      <c r="P676" s="31"/>
      <c r="Q676" s="31"/>
      <c r="R676" s="31"/>
      <c r="S676" s="31"/>
      <c r="T676" s="31"/>
      <c r="U676" s="31"/>
      <c r="V676" s="31"/>
      <c r="W676" s="31"/>
      <c r="X676" s="31"/>
      <c r="Y676" s="31"/>
      <c r="Z676" s="31"/>
    </row>
    <row r="677" spans="1:26" ht="12.75" customHeight="1" x14ac:dyDescent="0.3">
      <c r="A677" s="51" t="str">
        <f t="shared" ca="1" si="8"/>
        <v/>
      </c>
      <c r="B677" s="52" t="str">
        <f t="shared" ca="1" si="1"/>
        <v/>
      </c>
      <c r="C677" s="58" t="str">
        <f t="shared" ca="1" si="2"/>
        <v/>
      </c>
      <c r="D677" s="58" t="str">
        <f t="shared" ca="1" si="18"/>
        <v/>
      </c>
      <c r="E677" s="56"/>
      <c r="F677" s="58" t="str">
        <f t="shared" ca="1" si="4"/>
        <v/>
      </c>
      <c r="G677" s="58" t="str">
        <f t="shared" ca="1" si="5"/>
        <v/>
      </c>
      <c r="H677" s="58" t="str">
        <f t="shared" ca="1" si="6"/>
        <v/>
      </c>
      <c r="I677" s="58" t="str">
        <f t="shared" ca="1" si="7"/>
        <v/>
      </c>
      <c r="J677" s="31"/>
      <c r="K677" s="31"/>
      <c r="L677" s="31"/>
      <c r="M677" s="31"/>
      <c r="N677" s="31"/>
      <c r="O677" s="31"/>
      <c r="P677" s="31"/>
      <c r="Q677" s="31"/>
      <c r="R677" s="31"/>
      <c r="S677" s="31"/>
      <c r="T677" s="31"/>
      <c r="U677" s="31"/>
      <c r="V677" s="31"/>
      <c r="W677" s="31"/>
      <c r="X677" s="31"/>
      <c r="Y677" s="31"/>
      <c r="Z677" s="31"/>
    </row>
    <row r="678" spans="1:26" ht="12.75" customHeight="1" x14ac:dyDescent="0.3">
      <c r="A678" s="51" t="str">
        <f t="shared" ca="1" si="8"/>
        <v/>
      </c>
      <c r="B678" s="52" t="str">
        <f t="shared" ca="1" si="1"/>
        <v/>
      </c>
      <c r="C678" s="58" t="str">
        <f t="shared" ca="1" si="2"/>
        <v/>
      </c>
      <c r="D678" s="58" t="str">
        <f t="shared" ca="1" si="18"/>
        <v/>
      </c>
      <c r="E678" s="56"/>
      <c r="F678" s="58" t="str">
        <f t="shared" ca="1" si="4"/>
        <v/>
      </c>
      <c r="G678" s="58" t="str">
        <f t="shared" ca="1" si="5"/>
        <v/>
      </c>
      <c r="H678" s="58" t="str">
        <f t="shared" ca="1" si="6"/>
        <v/>
      </c>
      <c r="I678" s="58" t="str">
        <f t="shared" ca="1" si="7"/>
        <v/>
      </c>
      <c r="J678" s="31"/>
      <c r="K678" s="31"/>
      <c r="L678" s="31"/>
      <c r="M678" s="31"/>
      <c r="N678" s="31"/>
      <c r="O678" s="31"/>
      <c r="P678" s="31"/>
      <c r="Q678" s="31"/>
      <c r="R678" s="31"/>
      <c r="S678" s="31"/>
      <c r="T678" s="31"/>
      <c r="U678" s="31"/>
      <c r="V678" s="31"/>
      <c r="W678" s="31"/>
      <c r="X678" s="31"/>
      <c r="Y678" s="31"/>
      <c r="Z678" s="31"/>
    </row>
    <row r="679" spans="1:26" ht="12.75" customHeight="1" x14ac:dyDescent="0.3">
      <c r="A679" s="51" t="str">
        <f t="shared" ca="1" si="8"/>
        <v/>
      </c>
      <c r="B679" s="52" t="str">
        <f t="shared" ca="1" si="1"/>
        <v/>
      </c>
      <c r="C679" s="58" t="str">
        <f t="shared" ca="1" si="2"/>
        <v/>
      </c>
      <c r="D679" s="58" t="str">
        <f t="shared" ca="1" si="18"/>
        <v/>
      </c>
      <c r="E679" s="56"/>
      <c r="F679" s="58" t="str">
        <f t="shared" ca="1" si="4"/>
        <v/>
      </c>
      <c r="G679" s="58" t="str">
        <f t="shared" ca="1" si="5"/>
        <v/>
      </c>
      <c r="H679" s="58" t="str">
        <f t="shared" ca="1" si="6"/>
        <v/>
      </c>
      <c r="I679" s="58" t="str">
        <f t="shared" ca="1" si="7"/>
        <v/>
      </c>
      <c r="J679" s="31"/>
      <c r="K679" s="31"/>
      <c r="L679" s="31"/>
      <c r="M679" s="31"/>
      <c r="N679" s="31"/>
      <c r="O679" s="31"/>
      <c r="P679" s="31"/>
      <c r="Q679" s="31"/>
      <c r="R679" s="31"/>
      <c r="S679" s="31"/>
      <c r="T679" s="31"/>
      <c r="U679" s="31"/>
      <c r="V679" s="31"/>
      <c r="W679" s="31"/>
      <c r="X679" s="31"/>
      <c r="Y679" s="31"/>
      <c r="Z679" s="31"/>
    </row>
    <row r="680" spans="1:26" ht="12.75" customHeight="1" x14ac:dyDescent="0.3">
      <c r="A680" s="51" t="str">
        <f t="shared" ca="1" si="8"/>
        <v/>
      </c>
      <c r="B680" s="52" t="str">
        <f t="shared" ca="1" si="1"/>
        <v/>
      </c>
      <c r="C680" s="58" t="str">
        <f t="shared" ca="1" si="2"/>
        <v/>
      </c>
      <c r="D680" s="58" t="str">
        <f t="shared" ca="1" si="18"/>
        <v/>
      </c>
      <c r="E680" s="56"/>
      <c r="F680" s="58" t="str">
        <f t="shared" ca="1" si="4"/>
        <v/>
      </c>
      <c r="G680" s="58" t="str">
        <f t="shared" ca="1" si="5"/>
        <v/>
      </c>
      <c r="H680" s="58" t="str">
        <f t="shared" ca="1" si="6"/>
        <v/>
      </c>
      <c r="I680" s="58" t="str">
        <f t="shared" ca="1" si="7"/>
        <v/>
      </c>
      <c r="J680" s="31"/>
      <c r="K680" s="31"/>
      <c r="L680" s="31"/>
      <c r="M680" s="31"/>
      <c r="N680" s="31"/>
      <c r="O680" s="31"/>
      <c r="P680" s="31"/>
      <c r="Q680" s="31"/>
      <c r="R680" s="31"/>
      <c r="S680" s="31"/>
      <c r="T680" s="31"/>
      <c r="U680" s="31"/>
      <c r="V680" s="31"/>
      <c r="W680" s="31"/>
      <c r="X680" s="31"/>
      <c r="Y680" s="31"/>
      <c r="Z680" s="31"/>
    </row>
    <row r="681" spans="1:26" ht="12.75" customHeight="1" x14ac:dyDescent="0.3">
      <c r="A681" s="51" t="str">
        <f t="shared" ca="1" si="8"/>
        <v/>
      </c>
      <c r="B681" s="52" t="str">
        <f t="shared" ca="1" si="1"/>
        <v/>
      </c>
      <c r="C681" s="58" t="str">
        <f t="shared" ca="1" si="2"/>
        <v/>
      </c>
      <c r="D681" s="58" t="str">
        <f t="shared" ca="1" si="18"/>
        <v/>
      </c>
      <c r="E681" s="56"/>
      <c r="F681" s="58" t="str">
        <f t="shared" ca="1" si="4"/>
        <v/>
      </c>
      <c r="G681" s="58" t="str">
        <f t="shared" ca="1" si="5"/>
        <v/>
      </c>
      <c r="H681" s="58" t="str">
        <f t="shared" ca="1" si="6"/>
        <v/>
      </c>
      <c r="I681" s="58" t="str">
        <f t="shared" ca="1" si="7"/>
        <v/>
      </c>
      <c r="J681" s="31"/>
      <c r="K681" s="31"/>
      <c r="L681" s="31"/>
      <c r="M681" s="31"/>
      <c r="N681" s="31"/>
      <c r="O681" s="31"/>
      <c r="P681" s="31"/>
      <c r="Q681" s="31"/>
      <c r="R681" s="31"/>
      <c r="S681" s="31"/>
      <c r="T681" s="31"/>
      <c r="U681" s="31"/>
      <c r="V681" s="31"/>
      <c r="W681" s="31"/>
      <c r="X681" s="31"/>
      <c r="Y681" s="31"/>
      <c r="Z681" s="31"/>
    </row>
    <row r="682" spans="1:26" ht="12.75" customHeight="1" x14ac:dyDescent="0.3">
      <c r="A682" s="51" t="str">
        <f t="shared" ca="1" si="8"/>
        <v/>
      </c>
      <c r="B682" s="52" t="str">
        <f t="shared" ca="1" si="1"/>
        <v/>
      </c>
      <c r="C682" s="58" t="str">
        <f t="shared" ca="1" si="2"/>
        <v/>
      </c>
      <c r="D682" s="58" t="str">
        <f t="shared" ca="1" si="18"/>
        <v/>
      </c>
      <c r="E682" s="56"/>
      <c r="F682" s="58" t="str">
        <f t="shared" ca="1" si="4"/>
        <v/>
      </c>
      <c r="G682" s="58" t="str">
        <f t="shared" ca="1" si="5"/>
        <v/>
      </c>
      <c r="H682" s="58" t="str">
        <f t="shared" ca="1" si="6"/>
        <v/>
      </c>
      <c r="I682" s="58" t="str">
        <f t="shared" ca="1" si="7"/>
        <v/>
      </c>
      <c r="J682" s="31"/>
      <c r="K682" s="31"/>
      <c r="L682" s="31"/>
      <c r="M682" s="31"/>
      <c r="N682" s="31"/>
      <c r="O682" s="31"/>
      <c r="P682" s="31"/>
      <c r="Q682" s="31"/>
      <c r="R682" s="31"/>
      <c r="S682" s="31"/>
      <c r="T682" s="31"/>
      <c r="U682" s="31"/>
      <c r="V682" s="31"/>
      <c r="W682" s="31"/>
      <c r="X682" s="31"/>
      <c r="Y682" s="31"/>
      <c r="Z682" s="31"/>
    </row>
    <row r="683" spans="1:26" ht="12.75" customHeight="1" x14ac:dyDescent="0.3">
      <c r="A683" s="51" t="str">
        <f t="shared" ca="1" si="8"/>
        <v/>
      </c>
      <c r="B683" s="52" t="str">
        <f t="shared" ca="1" si="1"/>
        <v/>
      </c>
      <c r="C683" s="58" t="str">
        <f t="shared" ca="1" si="2"/>
        <v/>
      </c>
      <c r="D683" s="58" t="str">
        <f t="shared" ca="1" si="18"/>
        <v/>
      </c>
      <c r="E683" s="56"/>
      <c r="F683" s="58" t="str">
        <f t="shared" ca="1" si="4"/>
        <v/>
      </c>
      <c r="G683" s="58" t="str">
        <f t="shared" ca="1" si="5"/>
        <v/>
      </c>
      <c r="H683" s="58" t="str">
        <f t="shared" ca="1" si="6"/>
        <v/>
      </c>
      <c r="I683" s="58" t="str">
        <f t="shared" ca="1" si="7"/>
        <v/>
      </c>
      <c r="J683" s="31"/>
      <c r="K683" s="31"/>
      <c r="L683" s="31"/>
      <c r="M683" s="31"/>
      <c r="N683" s="31"/>
      <c r="O683" s="31"/>
      <c r="P683" s="31"/>
      <c r="Q683" s="31"/>
      <c r="R683" s="31"/>
      <c r="S683" s="31"/>
      <c r="T683" s="31"/>
      <c r="U683" s="31"/>
      <c r="V683" s="31"/>
      <c r="W683" s="31"/>
      <c r="X683" s="31"/>
      <c r="Y683" s="31"/>
      <c r="Z683" s="31"/>
    </row>
    <row r="684" spans="1:26" ht="12.75" customHeight="1" x14ac:dyDescent="0.3">
      <c r="A684" s="51" t="str">
        <f t="shared" ca="1" si="8"/>
        <v/>
      </c>
      <c r="B684" s="52" t="str">
        <f t="shared" ca="1" si="1"/>
        <v/>
      </c>
      <c r="C684" s="58" t="str">
        <f t="shared" ca="1" si="2"/>
        <v/>
      </c>
      <c r="D684" s="58" t="str">
        <f t="shared" ca="1" si="18"/>
        <v/>
      </c>
      <c r="E684" s="56"/>
      <c r="F684" s="58" t="str">
        <f t="shared" ca="1" si="4"/>
        <v/>
      </c>
      <c r="G684" s="58" t="str">
        <f t="shared" ca="1" si="5"/>
        <v/>
      </c>
      <c r="H684" s="58" t="str">
        <f t="shared" ca="1" si="6"/>
        <v/>
      </c>
      <c r="I684" s="58" t="str">
        <f t="shared" ca="1" si="7"/>
        <v/>
      </c>
      <c r="J684" s="31"/>
      <c r="K684" s="31"/>
      <c r="L684" s="31"/>
      <c r="M684" s="31"/>
      <c r="N684" s="31"/>
      <c r="O684" s="31"/>
      <c r="P684" s="31"/>
      <c r="Q684" s="31"/>
      <c r="R684" s="31"/>
      <c r="S684" s="31"/>
      <c r="T684" s="31"/>
      <c r="U684" s="31"/>
      <c r="V684" s="31"/>
      <c r="W684" s="31"/>
      <c r="X684" s="31"/>
      <c r="Y684" s="31"/>
      <c r="Z684" s="31"/>
    </row>
    <row r="685" spans="1:26" ht="12.75" customHeight="1" x14ac:dyDescent="0.3">
      <c r="A685" s="51" t="str">
        <f t="shared" ca="1" si="8"/>
        <v/>
      </c>
      <c r="B685" s="52" t="str">
        <f t="shared" ca="1" si="1"/>
        <v/>
      </c>
      <c r="C685" s="58" t="str">
        <f t="shared" ca="1" si="2"/>
        <v/>
      </c>
      <c r="D685" s="58" t="str">
        <f t="shared" ca="1" si="18"/>
        <v/>
      </c>
      <c r="E685" s="56"/>
      <c r="F685" s="58" t="str">
        <f t="shared" ca="1" si="4"/>
        <v/>
      </c>
      <c r="G685" s="58" t="str">
        <f t="shared" ca="1" si="5"/>
        <v/>
      </c>
      <c r="H685" s="58" t="str">
        <f t="shared" ca="1" si="6"/>
        <v/>
      </c>
      <c r="I685" s="58" t="str">
        <f t="shared" ca="1" si="7"/>
        <v/>
      </c>
      <c r="J685" s="31"/>
      <c r="K685" s="31"/>
      <c r="L685" s="31"/>
      <c r="M685" s="31"/>
      <c r="N685" s="31"/>
      <c r="O685" s="31"/>
      <c r="P685" s="31"/>
      <c r="Q685" s="31"/>
      <c r="R685" s="31"/>
      <c r="S685" s="31"/>
      <c r="T685" s="31"/>
      <c r="U685" s="31"/>
      <c r="V685" s="31"/>
      <c r="W685" s="31"/>
      <c r="X685" s="31"/>
      <c r="Y685" s="31"/>
      <c r="Z685" s="31"/>
    </row>
    <row r="686" spans="1:26" ht="12.75" customHeight="1" x14ac:dyDescent="0.3">
      <c r="A686" s="51" t="str">
        <f t="shared" ca="1" si="8"/>
        <v/>
      </c>
      <c r="B686" s="52" t="str">
        <f t="shared" ca="1" si="1"/>
        <v/>
      </c>
      <c r="C686" s="58" t="str">
        <f t="shared" ca="1" si="2"/>
        <v/>
      </c>
      <c r="D686" s="58" t="str">
        <f t="shared" ca="1" si="18"/>
        <v/>
      </c>
      <c r="E686" s="56"/>
      <c r="F686" s="58" t="str">
        <f t="shared" ca="1" si="4"/>
        <v/>
      </c>
      <c r="G686" s="58" t="str">
        <f t="shared" ca="1" si="5"/>
        <v/>
      </c>
      <c r="H686" s="58" t="str">
        <f t="shared" ca="1" si="6"/>
        <v/>
      </c>
      <c r="I686" s="58" t="str">
        <f t="shared" ca="1" si="7"/>
        <v/>
      </c>
      <c r="J686" s="31"/>
      <c r="K686" s="31"/>
      <c r="L686" s="31"/>
      <c r="M686" s="31"/>
      <c r="N686" s="31"/>
      <c r="O686" s="31"/>
      <c r="P686" s="31"/>
      <c r="Q686" s="31"/>
      <c r="R686" s="31"/>
      <c r="S686" s="31"/>
      <c r="T686" s="31"/>
      <c r="U686" s="31"/>
      <c r="V686" s="31"/>
      <c r="W686" s="31"/>
      <c r="X686" s="31"/>
      <c r="Y686" s="31"/>
      <c r="Z686" s="31"/>
    </row>
    <row r="687" spans="1:26" ht="12.75" customHeight="1" x14ac:dyDescent="0.3">
      <c r="A687" s="51" t="str">
        <f t="shared" ca="1" si="8"/>
        <v/>
      </c>
      <c r="B687" s="52" t="str">
        <f t="shared" ca="1" si="1"/>
        <v/>
      </c>
      <c r="C687" s="58" t="str">
        <f t="shared" ca="1" si="2"/>
        <v/>
      </c>
      <c r="D687" s="58" t="str">
        <f t="shared" ca="1" si="18"/>
        <v/>
      </c>
      <c r="E687" s="56"/>
      <c r="F687" s="58" t="str">
        <f t="shared" ca="1" si="4"/>
        <v/>
      </c>
      <c r="G687" s="58" t="str">
        <f t="shared" ca="1" si="5"/>
        <v/>
      </c>
      <c r="H687" s="58" t="str">
        <f t="shared" ca="1" si="6"/>
        <v/>
      </c>
      <c r="I687" s="58" t="str">
        <f t="shared" ca="1" si="7"/>
        <v/>
      </c>
      <c r="J687" s="31"/>
      <c r="K687" s="31"/>
      <c r="L687" s="31"/>
      <c r="M687" s="31"/>
      <c r="N687" s="31"/>
      <c r="O687" s="31"/>
      <c r="P687" s="31"/>
      <c r="Q687" s="31"/>
      <c r="R687" s="31"/>
      <c r="S687" s="31"/>
      <c r="T687" s="31"/>
      <c r="U687" s="31"/>
      <c r="V687" s="31"/>
      <c r="W687" s="31"/>
      <c r="X687" s="31"/>
      <c r="Y687" s="31"/>
      <c r="Z687" s="31"/>
    </row>
    <row r="688" spans="1:26" ht="12.75" customHeight="1" x14ac:dyDescent="0.3">
      <c r="A688" s="51" t="str">
        <f t="shared" ca="1" si="8"/>
        <v/>
      </c>
      <c r="B688" s="52" t="str">
        <f t="shared" ca="1" si="1"/>
        <v/>
      </c>
      <c r="C688" s="58" t="str">
        <f t="shared" ca="1" si="2"/>
        <v/>
      </c>
      <c r="D688" s="58" t="str">
        <f t="shared" ca="1" si="18"/>
        <v/>
      </c>
      <c r="E688" s="56"/>
      <c r="F688" s="58" t="str">
        <f t="shared" ca="1" si="4"/>
        <v/>
      </c>
      <c r="G688" s="58" t="str">
        <f t="shared" ca="1" si="5"/>
        <v/>
      </c>
      <c r="H688" s="58" t="str">
        <f t="shared" ca="1" si="6"/>
        <v/>
      </c>
      <c r="I688" s="58" t="str">
        <f t="shared" ca="1" si="7"/>
        <v/>
      </c>
      <c r="J688" s="31"/>
      <c r="K688" s="31"/>
      <c r="L688" s="31"/>
      <c r="M688" s="31"/>
      <c r="N688" s="31"/>
      <c r="O688" s="31"/>
      <c r="P688" s="31"/>
      <c r="Q688" s="31"/>
      <c r="R688" s="31"/>
      <c r="S688" s="31"/>
      <c r="T688" s="31"/>
      <c r="U688" s="31"/>
      <c r="V688" s="31"/>
      <c r="W688" s="31"/>
      <c r="X688" s="31"/>
      <c r="Y688" s="31"/>
      <c r="Z688" s="31"/>
    </row>
    <row r="689" spans="1:26" ht="12.75" customHeight="1" x14ac:dyDescent="0.3">
      <c r="A689" s="51" t="str">
        <f t="shared" ca="1" si="8"/>
        <v/>
      </c>
      <c r="B689" s="52" t="str">
        <f t="shared" ca="1" si="1"/>
        <v/>
      </c>
      <c r="C689" s="58" t="str">
        <f t="shared" ca="1" si="2"/>
        <v/>
      </c>
      <c r="D689" s="58" t="str">
        <f t="shared" ca="1" si="18"/>
        <v/>
      </c>
      <c r="E689" s="56"/>
      <c r="F689" s="58" t="str">
        <f t="shared" ca="1" si="4"/>
        <v/>
      </c>
      <c r="G689" s="58" t="str">
        <f t="shared" ca="1" si="5"/>
        <v/>
      </c>
      <c r="H689" s="58" t="str">
        <f t="shared" ca="1" si="6"/>
        <v/>
      </c>
      <c r="I689" s="58" t="str">
        <f t="shared" ca="1" si="7"/>
        <v/>
      </c>
      <c r="J689" s="31"/>
      <c r="K689" s="31"/>
      <c r="L689" s="31"/>
      <c r="M689" s="31"/>
      <c r="N689" s="31"/>
      <c r="O689" s="31"/>
      <c r="P689" s="31"/>
      <c r="Q689" s="31"/>
      <c r="R689" s="31"/>
      <c r="S689" s="31"/>
      <c r="T689" s="31"/>
      <c r="U689" s="31"/>
      <c r="V689" s="31"/>
      <c r="W689" s="31"/>
      <c r="X689" s="31"/>
      <c r="Y689" s="31"/>
      <c r="Z689" s="31"/>
    </row>
    <row r="690" spans="1:26" ht="12.75" customHeight="1" x14ac:dyDescent="0.3">
      <c r="A690" s="51" t="str">
        <f t="shared" ca="1" si="8"/>
        <v/>
      </c>
      <c r="B690" s="52" t="str">
        <f t="shared" ca="1" si="1"/>
        <v/>
      </c>
      <c r="C690" s="58" t="str">
        <f t="shared" ca="1" si="2"/>
        <v/>
      </c>
      <c r="D690" s="58" t="str">
        <f t="shared" ca="1" si="18"/>
        <v/>
      </c>
      <c r="E690" s="56"/>
      <c r="F690" s="58" t="str">
        <f t="shared" ca="1" si="4"/>
        <v/>
      </c>
      <c r="G690" s="58" t="str">
        <f t="shared" ca="1" si="5"/>
        <v/>
      </c>
      <c r="H690" s="58" t="str">
        <f t="shared" ca="1" si="6"/>
        <v/>
      </c>
      <c r="I690" s="58" t="str">
        <f t="shared" ca="1" si="7"/>
        <v/>
      </c>
      <c r="J690" s="31"/>
      <c r="K690" s="31"/>
      <c r="L690" s="31"/>
      <c r="M690" s="31"/>
      <c r="N690" s="31"/>
      <c r="O690" s="31"/>
      <c r="P690" s="31"/>
      <c r="Q690" s="31"/>
      <c r="R690" s="31"/>
      <c r="S690" s="31"/>
      <c r="T690" s="31"/>
      <c r="U690" s="31"/>
      <c r="V690" s="31"/>
      <c r="W690" s="31"/>
      <c r="X690" s="31"/>
      <c r="Y690" s="31"/>
      <c r="Z690" s="31"/>
    </row>
    <row r="691" spans="1:26" ht="12.75" customHeight="1" x14ac:dyDescent="0.3">
      <c r="A691" s="51" t="str">
        <f t="shared" ca="1" si="8"/>
        <v/>
      </c>
      <c r="B691" s="52" t="str">
        <f t="shared" ca="1" si="1"/>
        <v/>
      </c>
      <c r="C691" s="58" t="str">
        <f t="shared" ca="1" si="2"/>
        <v/>
      </c>
      <c r="D691" s="58" t="str">
        <f t="shared" ca="1" si="18"/>
        <v/>
      </c>
      <c r="E691" s="56"/>
      <c r="F691" s="58" t="str">
        <f t="shared" ca="1" si="4"/>
        <v/>
      </c>
      <c r="G691" s="58" t="str">
        <f t="shared" ca="1" si="5"/>
        <v/>
      </c>
      <c r="H691" s="58" t="str">
        <f t="shared" ca="1" si="6"/>
        <v/>
      </c>
      <c r="I691" s="58" t="str">
        <f t="shared" ca="1" si="7"/>
        <v/>
      </c>
      <c r="J691" s="31"/>
      <c r="K691" s="31"/>
      <c r="L691" s="31"/>
      <c r="M691" s="31"/>
      <c r="N691" s="31"/>
      <c r="O691" s="31"/>
      <c r="P691" s="31"/>
      <c r="Q691" s="31"/>
      <c r="R691" s="31"/>
      <c r="S691" s="31"/>
      <c r="T691" s="31"/>
      <c r="U691" s="31"/>
      <c r="V691" s="31"/>
      <c r="W691" s="31"/>
      <c r="X691" s="31"/>
      <c r="Y691" s="31"/>
      <c r="Z691" s="31"/>
    </row>
    <row r="692" spans="1:26" ht="12.75" customHeight="1" x14ac:dyDescent="0.3">
      <c r="A692" s="51" t="str">
        <f t="shared" ca="1" si="8"/>
        <v/>
      </c>
      <c r="B692" s="52" t="str">
        <f t="shared" ca="1" si="1"/>
        <v/>
      </c>
      <c r="C692" s="58" t="str">
        <f t="shared" ca="1" si="2"/>
        <v/>
      </c>
      <c r="D692" s="58" t="str">
        <f t="shared" ca="1" si="18"/>
        <v/>
      </c>
      <c r="E692" s="56"/>
      <c r="F692" s="58" t="str">
        <f t="shared" ca="1" si="4"/>
        <v/>
      </c>
      <c r="G692" s="58" t="str">
        <f t="shared" ca="1" si="5"/>
        <v/>
      </c>
      <c r="H692" s="58" t="str">
        <f t="shared" ca="1" si="6"/>
        <v/>
      </c>
      <c r="I692" s="58" t="str">
        <f t="shared" ca="1" si="7"/>
        <v/>
      </c>
      <c r="J692" s="31"/>
      <c r="K692" s="31"/>
      <c r="L692" s="31"/>
      <c r="M692" s="31"/>
      <c r="N692" s="31"/>
      <c r="O692" s="31"/>
      <c r="P692" s="31"/>
      <c r="Q692" s="31"/>
      <c r="R692" s="31"/>
      <c r="S692" s="31"/>
      <c r="T692" s="31"/>
      <c r="U692" s="31"/>
      <c r="V692" s="31"/>
      <c r="W692" s="31"/>
      <c r="X692" s="31"/>
      <c r="Y692" s="31"/>
      <c r="Z692" s="31"/>
    </row>
    <row r="693" spans="1:26" ht="12.75" customHeight="1" x14ac:dyDescent="0.3">
      <c r="A693" s="51" t="str">
        <f t="shared" ca="1" si="8"/>
        <v/>
      </c>
      <c r="B693" s="52" t="str">
        <f t="shared" ca="1" si="1"/>
        <v/>
      </c>
      <c r="C693" s="58" t="str">
        <f t="shared" ca="1" si="2"/>
        <v/>
      </c>
      <c r="D693" s="58" t="str">
        <f t="shared" ca="1" si="18"/>
        <v/>
      </c>
      <c r="E693" s="56"/>
      <c r="F693" s="58" t="str">
        <f t="shared" ca="1" si="4"/>
        <v/>
      </c>
      <c r="G693" s="58" t="str">
        <f t="shared" ca="1" si="5"/>
        <v/>
      </c>
      <c r="H693" s="58" t="str">
        <f t="shared" ca="1" si="6"/>
        <v/>
      </c>
      <c r="I693" s="58" t="str">
        <f t="shared" ca="1" si="7"/>
        <v/>
      </c>
      <c r="J693" s="31"/>
      <c r="K693" s="31"/>
      <c r="L693" s="31"/>
      <c r="M693" s="31"/>
      <c r="N693" s="31"/>
      <c r="O693" s="31"/>
      <c r="P693" s="31"/>
      <c r="Q693" s="31"/>
      <c r="R693" s="31"/>
      <c r="S693" s="31"/>
      <c r="T693" s="31"/>
      <c r="U693" s="31"/>
      <c r="V693" s="31"/>
      <c r="W693" s="31"/>
      <c r="X693" s="31"/>
      <c r="Y693" s="31"/>
      <c r="Z693" s="31"/>
    </row>
    <row r="694" spans="1:26" ht="12.75" customHeight="1" x14ac:dyDescent="0.3">
      <c r="A694" s="51" t="str">
        <f t="shared" ca="1" si="8"/>
        <v/>
      </c>
      <c r="B694" s="52" t="str">
        <f t="shared" ca="1" si="1"/>
        <v/>
      </c>
      <c r="C694" s="58" t="str">
        <f t="shared" ca="1" si="2"/>
        <v/>
      </c>
      <c r="D694" s="58" t="str">
        <f t="shared" ca="1" si="18"/>
        <v/>
      </c>
      <c r="E694" s="56"/>
      <c r="F694" s="58" t="str">
        <f t="shared" ca="1" si="4"/>
        <v/>
      </c>
      <c r="G694" s="58" t="str">
        <f t="shared" ca="1" si="5"/>
        <v/>
      </c>
      <c r="H694" s="58" t="str">
        <f t="shared" ca="1" si="6"/>
        <v/>
      </c>
      <c r="I694" s="58" t="str">
        <f t="shared" ca="1" si="7"/>
        <v/>
      </c>
      <c r="J694" s="31"/>
      <c r="K694" s="31"/>
      <c r="L694" s="31"/>
      <c r="M694" s="31"/>
      <c r="N694" s="31"/>
      <c r="O694" s="31"/>
      <c r="P694" s="31"/>
      <c r="Q694" s="31"/>
      <c r="R694" s="31"/>
      <c r="S694" s="31"/>
      <c r="T694" s="31"/>
      <c r="U694" s="31"/>
      <c r="V694" s="31"/>
      <c r="W694" s="31"/>
      <c r="X694" s="31"/>
      <c r="Y694" s="31"/>
      <c r="Z694" s="31"/>
    </row>
    <row r="695" spans="1:26" ht="12.75" customHeight="1" x14ac:dyDescent="0.3">
      <c r="A695" s="51" t="str">
        <f t="shared" ca="1" si="8"/>
        <v/>
      </c>
      <c r="B695" s="52" t="str">
        <f t="shared" ca="1" si="1"/>
        <v/>
      </c>
      <c r="C695" s="58" t="str">
        <f t="shared" ca="1" si="2"/>
        <v/>
      </c>
      <c r="D695" s="58" t="str">
        <f t="shared" ca="1" si="18"/>
        <v/>
      </c>
      <c r="E695" s="56"/>
      <c r="F695" s="58" t="str">
        <f t="shared" ca="1" si="4"/>
        <v/>
      </c>
      <c r="G695" s="58" t="str">
        <f t="shared" ca="1" si="5"/>
        <v/>
      </c>
      <c r="H695" s="58" t="str">
        <f t="shared" ca="1" si="6"/>
        <v/>
      </c>
      <c r="I695" s="58" t="str">
        <f t="shared" ca="1" si="7"/>
        <v/>
      </c>
      <c r="J695" s="31"/>
      <c r="K695" s="31"/>
      <c r="L695" s="31"/>
      <c r="M695" s="31"/>
      <c r="N695" s="31"/>
      <c r="O695" s="31"/>
      <c r="P695" s="31"/>
      <c r="Q695" s="31"/>
      <c r="R695" s="31"/>
      <c r="S695" s="31"/>
      <c r="T695" s="31"/>
      <c r="U695" s="31"/>
      <c r="V695" s="31"/>
      <c r="W695" s="31"/>
      <c r="X695" s="31"/>
      <c r="Y695" s="31"/>
      <c r="Z695" s="31"/>
    </row>
    <row r="696" spans="1:26" ht="12.75" customHeight="1" x14ac:dyDescent="0.3">
      <c r="A696" s="51" t="str">
        <f t="shared" ca="1" si="8"/>
        <v/>
      </c>
      <c r="B696" s="52" t="str">
        <f t="shared" ca="1" si="1"/>
        <v/>
      </c>
      <c r="C696" s="58" t="str">
        <f t="shared" ca="1" si="2"/>
        <v/>
      </c>
      <c r="D696" s="58" t="str">
        <f t="shared" ca="1" si="18"/>
        <v/>
      </c>
      <c r="E696" s="56"/>
      <c r="F696" s="58" t="str">
        <f t="shared" ca="1" si="4"/>
        <v/>
      </c>
      <c r="G696" s="58" t="str">
        <f t="shared" ca="1" si="5"/>
        <v/>
      </c>
      <c r="H696" s="58" t="str">
        <f t="shared" ca="1" si="6"/>
        <v/>
      </c>
      <c r="I696" s="58" t="str">
        <f t="shared" ca="1" si="7"/>
        <v/>
      </c>
      <c r="J696" s="31"/>
      <c r="K696" s="31"/>
      <c r="L696" s="31"/>
      <c r="M696" s="31"/>
      <c r="N696" s="31"/>
      <c r="O696" s="31"/>
      <c r="P696" s="31"/>
      <c r="Q696" s="31"/>
      <c r="R696" s="31"/>
      <c r="S696" s="31"/>
      <c r="T696" s="31"/>
      <c r="U696" s="31"/>
      <c r="V696" s="31"/>
      <c r="W696" s="31"/>
      <c r="X696" s="31"/>
      <c r="Y696" s="31"/>
      <c r="Z696" s="31"/>
    </row>
    <row r="697" spans="1:26" ht="12.75" customHeight="1" x14ac:dyDescent="0.3">
      <c r="A697" s="51" t="str">
        <f t="shared" ca="1" si="8"/>
        <v/>
      </c>
      <c r="B697" s="52" t="str">
        <f t="shared" ca="1" si="1"/>
        <v/>
      </c>
      <c r="C697" s="58" t="str">
        <f t="shared" ca="1" si="2"/>
        <v/>
      </c>
      <c r="D697" s="58" t="str">
        <f t="shared" ca="1" si="18"/>
        <v/>
      </c>
      <c r="E697" s="56"/>
      <c r="F697" s="58" t="str">
        <f t="shared" ca="1" si="4"/>
        <v/>
      </c>
      <c r="G697" s="58" t="str">
        <f t="shared" ca="1" si="5"/>
        <v/>
      </c>
      <c r="H697" s="58" t="str">
        <f t="shared" ca="1" si="6"/>
        <v/>
      </c>
      <c r="I697" s="58" t="str">
        <f t="shared" ca="1" si="7"/>
        <v/>
      </c>
      <c r="J697" s="31"/>
      <c r="K697" s="31"/>
      <c r="L697" s="31"/>
      <c r="M697" s="31"/>
      <c r="N697" s="31"/>
      <c r="O697" s="31"/>
      <c r="P697" s="31"/>
      <c r="Q697" s="31"/>
      <c r="R697" s="31"/>
      <c r="S697" s="31"/>
      <c r="T697" s="31"/>
      <c r="U697" s="31"/>
      <c r="V697" s="31"/>
      <c r="W697" s="31"/>
      <c r="X697" s="31"/>
      <c r="Y697" s="31"/>
      <c r="Z697" s="31"/>
    </row>
    <row r="698" spans="1:26" ht="12.75" customHeight="1" x14ac:dyDescent="0.3">
      <c r="A698" s="51" t="str">
        <f t="shared" ca="1" si="8"/>
        <v/>
      </c>
      <c r="B698" s="52" t="str">
        <f t="shared" ca="1" si="1"/>
        <v/>
      </c>
      <c r="C698" s="58" t="str">
        <f t="shared" ca="1" si="2"/>
        <v/>
      </c>
      <c r="D698" s="58" t="str">
        <f t="shared" ca="1" si="18"/>
        <v/>
      </c>
      <c r="E698" s="56"/>
      <c r="F698" s="58" t="str">
        <f t="shared" ca="1" si="4"/>
        <v/>
      </c>
      <c r="G698" s="58" t="str">
        <f t="shared" ca="1" si="5"/>
        <v/>
      </c>
      <c r="H698" s="58" t="str">
        <f t="shared" ca="1" si="6"/>
        <v/>
      </c>
      <c r="I698" s="58" t="str">
        <f t="shared" ca="1" si="7"/>
        <v/>
      </c>
      <c r="J698" s="31"/>
      <c r="K698" s="31"/>
      <c r="L698" s="31"/>
      <c r="M698" s="31"/>
      <c r="N698" s="31"/>
      <c r="O698" s="31"/>
      <c r="P698" s="31"/>
      <c r="Q698" s="31"/>
      <c r="R698" s="31"/>
      <c r="S698" s="31"/>
      <c r="T698" s="31"/>
      <c r="U698" s="31"/>
      <c r="V698" s="31"/>
      <c r="W698" s="31"/>
      <c r="X698" s="31"/>
      <c r="Y698" s="31"/>
      <c r="Z698" s="31"/>
    </row>
    <row r="699" spans="1:26" ht="12.75" customHeight="1" x14ac:dyDescent="0.3">
      <c r="A699" s="51" t="str">
        <f t="shared" ca="1" si="8"/>
        <v/>
      </c>
      <c r="B699" s="52" t="str">
        <f t="shared" ca="1" si="1"/>
        <v/>
      </c>
      <c r="C699" s="58" t="str">
        <f t="shared" ca="1" si="2"/>
        <v/>
      </c>
      <c r="D699" s="58" t="str">
        <f t="shared" ca="1" si="18"/>
        <v/>
      </c>
      <c r="E699" s="56"/>
      <c r="F699" s="58" t="str">
        <f t="shared" ca="1" si="4"/>
        <v/>
      </c>
      <c r="G699" s="58" t="str">
        <f t="shared" ca="1" si="5"/>
        <v/>
      </c>
      <c r="H699" s="58" t="str">
        <f t="shared" ca="1" si="6"/>
        <v/>
      </c>
      <c r="I699" s="58" t="str">
        <f t="shared" ca="1" si="7"/>
        <v/>
      </c>
      <c r="J699" s="31"/>
      <c r="K699" s="31"/>
      <c r="L699" s="31"/>
      <c r="M699" s="31"/>
      <c r="N699" s="31"/>
      <c r="O699" s="31"/>
      <c r="P699" s="31"/>
      <c r="Q699" s="31"/>
      <c r="R699" s="31"/>
      <c r="S699" s="31"/>
      <c r="T699" s="31"/>
      <c r="U699" s="31"/>
      <c r="V699" s="31"/>
      <c r="W699" s="31"/>
      <c r="X699" s="31"/>
      <c r="Y699" s="31"/>
      <c r="Z699" s="31"/>
    </row>
    <row r="700" spans="1:26" ht="12.75" customHeight="1" x14ac:dyDescent="0.3">
      <c r="A700" s="51" t="str">
        <f t="shared" ca="1" si="8"/>
        <v/>
      </c>
      <c r="B700" s="52" t="str">
        <f t="shared" ca="1" si="1"/>
        <v/>
      </c>
      <c r="C700" s="58" t="str">
        <f t="shared" ca="1" si="2"/>
        <v/>
      </c>
      <c r="D700" s="58" t="str">
        <f t="shared" ca="1" si="18"/>
        <v/>
      </c>
      <c r="E700" s="56"/>
      <c r="F700" s="58" t="str">
        <f t="shared" ca="1" si="4"/>
        <v/>
      </c>
      <c r="G700" s="58" t="str">
        <f t="shared" ca="1" si="5"/>
        <v/>
      </c>
      <c r="H700" s="58" t="str">
        <f t="shared" ca="1" si="6"/>
        <v/>
      </c>
      <c r="I700" s="58" t="str">
        <f t="shared" ca="1" si="7"/>
        <v/>
      </c>
      <c r="J700" s="31"/>
      <c r="K700" s="31"/>
      <c r="L700" s="31"/>
      <c r="M700" s="31"/>
      <c r="N700" s="31"/>
      <c r="O700" s="31"/>
      <c r="P700" s="31"/>
      <c r="Q700" s="31"/>
      <c r="R700" s="31"/>
      <c r="S700" s="31"/>
      <c r="T700" s="31"/>
      <c r="U700" s="31"/>
      <c r="V700" s="31"/>
      <c r="W700" s="31"/>
      <c r="X700" s="31"/>
      <c r="Y700" s="31"/>
      <c r="Z700" s="31"/>
    </row>
    <row r="701" spans="1:26" ht="12.75" customHeight="1" x14ac:dyDescent="0.3">
      <c r="A701" s="51" t="str">
        <f t="shared" ca="1" si="8"/>
        <v/>
      </c>
      <c r="B701" s="52" t="str">
        <f t="shared" ca="1" si="1"/>
        <v/>
      </c>
      <c r="C701" s="58" t="str">
        <f t="shared" ca="1" si="2"/>
        <v/>
      </c>
      <c r="D701" s="58" t="str">
        <f t="shared" ca="1" si="18"/>
        <v/>
      </c>
      <c r="E701" s="56"/>
      <c r="F701" s="58" t="str">
        <f t="shared" ca="1" si="4"/>
        <v/>
      </c>
      <c r="G701" s="58" t="str">
        <f t="shared" ca="1" si="5"/>
        <v/>
      </c>
      <c r="H701" s="58" t="str">
        <f t="shared" ca="1" si="6"/>
        <v/>
      </c>
      <c r="I701" s="58" t="str">
        <f t="shared" ca="1" si="7"/>
        <v/>
      </c>
      <c r="J701" s="31"/>
      <c r="K701" s="31"/>
      <c r="L701" s="31"/>
      <c r="M701" s="31"/>
      <c r="N701" s="31"/>
      <c r="O701" s="31"/>
      <c r="P701" s="31"/>
      <c r="Q701" s="31"/>
      <c r="R701" s="31"/>
      <c r="S701" s="31"/>
      <c r="T701" s="31"/>
      <c r="U701" s="31"/>
      <c r="V701" s="31"/>
      <c r="W701" s="31"/>
      <c r="X701" s="31"/>
      <c r="Y701" s="31"/>
      <c r="Z701" s="31"/>
    </row>
    <row r="702" spans="1:26" ht="12.75" customHeight="1" x14ac:dyDescent="0.3">
      <c r="A702" s="51" t="str">
        <f t="shared" ca="1" si="8"/>
        <v/>
      </c>
      <c r="B702" s="52" t="str">
        <f t="shared" ca="1" si="1"/>
        <v/>
      </c>
      <c r="C702" s="58" t="str">
        <f t="shared" ca="1" si="2"/>
        <v/>
      </c>
      <c r="D702" s="58" t="str">
        <f t="shared" ca="1" si="18"/>
        <v/>
      </c>
      <c r="E702" s="56"/>
      <c r="F702" s="58" t="str">
        <f t="shared" ca="1" si="4"/>
        <v/>
      </c>
      <c r="G702" s="58" t="str">
        <f t="shared" ca="1" si="5"/>
        <v/>
      </c>
      <c r="H702" s="58" t="str">
        <f t="shared" ca="1" si="6"/>
        <v/>
      </c>
      <c r="I702" s="58" t="str">
        <f t="shared" ca="1" si="7"/>
        <v/>
      </c>
      <c r="J702" s="31"/>
      <c r="K702" s="31"/>
      <c r="L702" s="31"/>
      <c r="M702" s="31"/>
      <c r="N702" s="31"/>
      <c r="O702" s="31"/>
      <c r="P702" s="31"/>
      <c r="Q702" s="31"/>
      <c r="R702" s="31"/>
      <c r="S702" s="31"/>
      <c r="T702" s="31"/>
      <c r="U702" s="31"/>
      <c r="V702" s="31"/>
      <c r="W702" s="31"/>
      <c r="X702" s="31"/>
      <c r="Y702" s="31"/>
      <c r="Z702" s="31"/>
    </row>
    <row r="703" spans="1:26" ht="12.75" customHeight="1" x14ac:dyDescent="0.3">
      <c r="A703" s="51" t="str">
        <f t="shared" ca="1" si="8"/>
        <v/>
      </c>
      <c r="B703" s="52" t="str">
        <f t="shared" ca="1" si="1"/>
        <v/>
      </c>
      <c r="C703" s="58" t="str">
        <f t="shared" ca="1" si="2"/>
        <v/>
      </c>
      <c r="D703" s="58" t="str">
        <f t="shared" ca="1" si="18"/>
        <v/>
      </c>
      <c r="E703" s="56"/>
      <c r="F703" s="58" t="str">
        <f t="shared" ca="1" si="4"/>
        <v/>
      </c>
      <c r="G703" s="58" t="str">
        <f t="shared" ca="1" si="5"/>
        <v/>
      </c>
      <c r="H703" s="58" t="str">
        <f t="shared" ca="1" si="6"/>
        <v/>
      </c>
      <c r="I703" s="58" t="str">
        <f t="shared" ca="1" si="7"/>
        <v/>
      </c>
      <c r="J703" s="31"/>
      <c r="K703" s="31"/>
      <c r="L703" s="31"/>
      <c r="M703" s="31"/>
      <c r="N703" s="31"/>
      <c r="O703" s="31"/>
      <c r="P703" s="31"/>
      <c r="Q703" s="31"/>
      <c r="R703" s="31"/>
      <c r="S703" s="31"/>
      <c r="T703" s="31"/>
      <c r="U703" s="31"/>
      <c r="V703" s="31"/>
      <c r="W703" s="31"/>
      <c r="X703" s="31"/>
      <c r="Y703" s="31"/>
      <c r="Z703" s="31"/>
    </row>
    <row r="704" spans="1:26" ht="12.75" customHeight="1" x14ac:dyDescent="0.3">
      <c r="A704" s="51" t="str">
        <f t="shared" ca="1" si="8"/>
        <v/>
      </c>
      <c r="B704" s="52" t="str">
        <f t="shared" ca="1" si="1"/>
        <v/>
      </c>
      <c r="C704" s="58" t="str">
        <f t="shared" ca="1" si="2"/>
        <v/>
      </c>
      <c r="D704" s="58" t="str">
        <f t="shared" ca="1" si="18"/>
        <v/>
      </c>
      <c r="E704" s="56"/>
      <c r="F704" s="58" t="str">
        <f t="shared" ca="1" si="4"/>
        <v/>
      </c>
      <c r="G704" s="58" t="str">
        <f t="shared" ca="1" si="5"/>
        <v/>
      </c>
      <c r="H704" s="58" t="str">
        <f t="shared" ca="1" si="6"/>
        <v/>
      </c>
      <c r="I704" s="58" t="str">
        <f t="shared" ca="1" si="7"/>
        <v/>
      </c>
      <c r="J704" s="31"/>
      <c r="K704" s="31"/>
      <c r="L704" s="31"/>
      <c r="M704" s="31"/>
      <c r="N704" s="31"/>
      <c r="O704" s="31"/>
      <c r="P704" s="31"/>
      <c r="Q704" s="31"/>
      <c r="R704" s="31"/>
      <c r="S704" s="31"/>
      <c r="T704" s="31"/>
      <c r="U704" s="31"/>
      <c r="V704" s="31"/>
      <c r="W704" s="31"/>
      <c r="X704" s="31"/>
      <c r="Y704" s="31"/>
      <c r="Z704" s="31"/>
    </row>
    <row r="705" spans="1:26" ht="12.75" customHeight="1" x14ac:dyDescent="0.3">
      <c r="A705" s="51" t="str">
        <f t="shared" ca="1" si="8"/>
        <v/>
      </c>
      <c r="B705" s="52" t="str">
        <f t="shared" ca="1" si="1"/>
        <v/>
      </c>
      <c r="C705" s="58" t="str">
        <f t="shared" ca="1" si="2"/>
        <v/>
      </c>
      <c r="D705" s="58" t="str">
        <f t="shared" ca="1" si="18"/>
        <v/>
      </c>
      <c r="E705" s="56"/>
      <c r="F705" s="58" t="str">
        <f t="shared" ca="1" si="4"/>
        <v/>
      </c>
      <c r="G705" s="58" t="str">
        <f t="shared" ca="1" si="5"/>
        <v/>
      </c>
      <c r="H705" s="58" t="str">
        <f t="shared" ca="1" si="6"/>
        <v/>
      </c>
      <c r="I705" s="58" t="str">
        <f t="shared" ca="1" si="7"/>
        <v/>
      </c>
      <c r="J705" s="31"/>
      <c r="K705" s="31"/>
      <c r="L705" s="31"/>
      <c r="M705" s="31"/>
      <c r="N705" s="31"/>
      <c r="O705" s="31"/>
      <c r="P705" s="31"/>
      <c r="Q705" s="31"/>
      <c r="R705" s="31"/>
      <c r="S705" s="31"/>
      <c r="T705" s="31"/>
      <c r="U705" s="31"/>
      <c r="V705" s="31"/>
      <c r="W705" s="31"/>
      <c r="X705" s="31"/>
      <c r="Y705" s="31"/>
      <c r="Z705" s="31"/>
    </row>
    <row r="706" spans="1:26" ht="12.75" customHeight="1" x14ac:dyDescent="0.3">
      <c r="A706" s="51" t="str">
        <f t="shared" ca="1" si="8"/>
        <v/>
      </c>
      <c r="B706" s="52" t="str">
        <f t="shared" ca="1" si="1"/>
        <v/>
      </c>
      <c r="C706" s="58" t="str">
        <f t="shared" ca="1" si="2"/>
        <v/>
      </c>
      <c r="D706" s="58" t="str">
        <f t="shared" ca="1" si="18"/>
        <v/>
      </c>
      <c r="E706" s="56"/>
      <c r="F706" s="58" t="str">
        <f t="shared" ca="1" si="4"/>
        <v/>
      </c>
      <c r="G706" s="58" t="str">
        <f t="shared" ca="1" si="5"/>
        <v/>
      </c>
      <c r="H706" s="58" t="str">
        <f t="shared" ca="1" si="6"/>
        <v/>
      </c>
      <c r="I706" s="58" t="str">
        <f t="shared" ca="1" si="7"/>
        <v/>
      </c>
      <c r="J706" s="31"/>
      <c r="K706" s="31"/>
      <c r="L706" s="31"/>
      <c r="M706" s="31"/>
      <c r="N706" s="31"/>
      <c r="O706" s="31"/>
      <c r="P706" s="31"/>
      <c r="Q706" s="31"/>
      <c r="R706" s="31"/>
      <c r="S706" s="31"/>
      <c r="T706" s="31"/>
      <c r="U706" s="31"/>
      <c r="V706" s="31"/>
      <c r="W706" s="31"/>
      <c r="X706" s="31"/>
      <c r="Y706" s="31"/>
      <c r="Z706" s="31"/>
    </row>
    <row r="707" spans="1:26" ht="12.75" customHeight="1" x14ac:dyDescent="0.3">
      <c r="A707" s="51" t="str">
        <f t="shared" ca="1" si="8"/>
        <v/>
      </c>
      <c r="B707" s="52" t="str">
        <f t="shared" ca="1" si="1"/>
        <v/>
      </c>
      <c r="C707" s="58" t="str">
        <f t="shared" ca="1" si="2"/>
        <v/>
      </c>
      <c r="D707" s="58" t="str">
        <f t="shared" ca="1" si="18"/>
        <v/>
      </c>
      <c r="E707" s="56"/>
      <c r="F707" s="58" t="str">
        <f t="shared" ca="1" si="4"/>
        <v/>
      </c>
      <c r="G707" s="58" t="str">
        <f t="shared" ca="1" si="5"/>
        <v/>
      </c>
      <c r="H707" s="58" t="str">
        <f t="shared" ca="1" si="6"/>
        <v/>
      </c>
      <c r="I707" s="58" t="str">
        <f t="shared" ca="1" si="7"/>
        <v/>
      </c>
      <c r="J707" s="31"/>
      <c r="K707" s="31"/>
      <c r="L707" s="31"/>
      <c r="M707" s="31"/>
      <c r="N707" s="31"/>
      <c r="O707" s="31"/>
      <c r="P707" s="31"/>
      <c r="Q707" s="31"/>
      <c r="R707" s="31"/>
      <c r="S707" s="31"/>
      <c r="T707" s="31"/>
      <c r="U707" s="31"/>
      <c r="V707" s="31"/>
      <c r="W707" s="31"/>
      <c r="X707" s="31"/>
      <c r="Y707" s="31"/>
      <c r="Z707" s="31"/>
    </row>
    <row r="708" spans="1:26" ht="12.75" customHeight="1" x14ac:dyDescent="0.3">
      <c r="A708" s="51" t="str">
        <f t="shared" ca="1" si="8"/>
        <v/>
      </c>
      <c r="B708" s="52" t="str">
        <f t="shared" ca="1" si="1"/>
        <v/>
      </c>
      <c r="C708" s="58" t="str">
        <f t="shared" ca="1" si="2"/>
        <v/>
      </c>
      <c r="D708" s="58" t="str">
        <f t="shared" ca="1" si="18"/>
        <v/>
      </c>
      <c r="E708" s="56"/>
      <c r="F708" s="58" t="str">
        <f t="shared" ca="1" si="4"/>
        <v/>
      </c>
      <c r="G708" s="58" t="str">
        <f t="shared" ca="1" si="5"/>
        <v/>
      </c>
      <c r="H708" s="58" t="str">
        <f t="shared" ca="1" si="6"/>
        <v/>
      </c>
      <c r="I708" s="58" t="str">
        <f t="shared" ca="1" si="7"/>
        <v/>
      </c>
      <c r="J708" s="31"/>
      <c r="K708" s="31"/>
      <c r="L708" s="31"/>
      <c r="M708" s="31"/>
      <c r="N708" s="31"/>
      <c r="O708" s="31"/>
      <c r="P708" s="31"/>
      <c r="Q708" s="31"/>
      <c r="R708" s="31"/>
      <c r="S708" s="31"/>
      <c r="T708" s="31"/>
      <c r="U708" s="31"/>
      <c r="V708" s="31"/>
      <c r="W708" s="31"/>
      <c r="X708" s="31"/>
      <c r="Y708" s="31"/>
      <c r="Z708" s="31"/>
    </row>
    <row r="709" spans="1:26" ht="12.75" customHeight="1" x14ac:dyDescent="0.3">
      <c r="A709" s="51" t="str">
        <f t="shared" ca="1" si="8"/>
        <v/>
      </c>
      <c r="B709" s="52" t="str">
        <f t="shared" ca="1" si="1"/>
        <v/>
      </c>
      <c r="C709" s="58" t="str">
        <f t="shared" ca="1" si="2"/>
        <v/>
      </c>
      <c r="D709" s="58" t="str">
        <f t="shared" ca="1" si="18"/>
        <v/>
      </c>
      <c r="E709" s="56"/>
      <c r="F709" s="58" t="str">
        <f t="shared" ca="1" si="4"/>
        <v/>
      </c>
      <c r="G709" s="58" t="str">
        <f t="shared" ca="1" si="5"/>
        <v/>
      </c>
      <c r="H709" s="58" t="str">
        <f t="shared" ca="1" si="6"/>
        <v/>
      </c>
      <c r="I709" s="58" t="str">
        <f t="shared" ca="1" si="7"/>
        <v/>
      </c>
      <c r="J709" s="31"/>
      <c r="K709" s="31"/>
      <c r="L709" s="31"/>
      <c r="M709" s="31"/>
      <c r="N709" s="31"/>
      <c r="O709" s="31"/>
      <c r="P709" s="31"/>
      <c r="Q709" s="31"/>
      <c r="R709" s="31"/>
      <c r="S709" s="31"/>
      <c r="T709" s="31"/>
      <c r="U709" s="31"/>
      <c r="V709" s="31"/>
      <c r="W709" s="31"/>
      <c r="X709" s="31"/>
      <c r="Y709" s="31"/>
      <c r="Z709" s="31"/>
    </row>
    <row r="710" spans="1:26" ht="12.75" customHeight="1" x14ac:dyDescent="0.3">
      <c r="A710" s="51" t="str">
        <f t="shared" ca="1" si="8"/>
        <v/>
      </c>
      <c r="B710" s="52" t="str">
        <f t="shared" ca="1" si="1"/>
        <v/>
      </c>
      <c r="C710" s="58" t="str">
        <f t="shared" ca="1" si="2"/>
        <v/>
      </c>
      <c r="D710" s="58" t="str">
        <f t="shared" ca="1" si="18"/>
        <v/>
      </c>
      <c r="E710" s="56"/>
      <c r="F710" s="58" t="str">
        <f t="shared" ca="1" si="4"/>
        <v/>
      </c>
      <c r="G710" s="58" t="str">
        <f t="shared" ca="1" si="5"/>
        <v/>
      </c>
      <c r="H710" s="58" t="str">
        <f t="shared" ca="1" si="6"/>
        <v/>
      </c>
      <c r="I710" s="58" t="str">
        <f t="shared" ca="1" si="7"/>
        <v/>
      </c>
      <c r="J710" s="31"/>
      <c r="K710" s="31"/>
      <c r="L710" s="31"/>
      <c r="M710" s="31"/>
      <c r="N710" s="31"/>
      <c r="O710" s="31"/>
      <c r="P710" s="31"/>
      <c r="Q710" s="31"/>
      <c r="R710" s="31"/>
      <c r="S710" s="31"/>
      <c r="T710" s="31"/>
      <c r="U710" s="31"/>
      <c r="V710" s="31"/>
      <c r="W710" s="31"/>
      <c r="X710" s="31"/>
      <c r="Y710" s="31"/>
      <c r="Z710" s="31"/>
    </row>
    <row r="711" spans="1:26" ht="12.75" customHeight="1" x14ac:dyDescent="0.3">
      <c r="A711" s="51" t="str">
        <f t="shared" ca="1" si="8"/>
        <v/>
      </c>
      <c r="B711" s="52" t="str">
        <f t="shared" ca="1" si="1"/>
        <v/>
      </c>
      <c r="C711" s="58" t="str">
        <f t="shared" ca="1" si="2"/>
        <v/>
      </c>
      <c r="D711" s="58" t="str">
        <f t="shared" ca="1" si="18"/>
        <v/>
      </c>
      <c r="E711" s="56"/>
      <c r="F711" s="58" t="str">
        <f t="shared" ca="1" si="4"/>
        <v/>
      </c>
      <c r="G711" s="58" t="str">
        <f t="shared" ca="1" si="5"/>
        <v/>
      </c>
      <c r="H711" s="58" t="str">
        <f t="shared" ca="1" si="6"/>
        <v/>
      </c>
      <c r="I711" s="58" t="str">
        <f t="shared" ca="1" si="7"/>
        <v/>
      </c>
      <c r="J711" s="31"/>
      <c r="K711" s="31"/>
      <c r="L711" s="31"/>
      <c r="M711" s="31"/>
      <c r="N711" s="31"/>
      <c r="O711" s="31"/>
      <c r="P711" s="31"/>
      <c r="Q711" s="31"/>
      <c r="R711" s="31"/>
      <c r="S711" s="31"/>
      <c r="T711" s="31"/>
      <c r="U711" s="31"/>
      <c r="V711" s="31"/>
      <c r="W711" s="31"/>
      <c r="X711" s="31"/>
      <c r="Y711" s="31"/>
      <c r="Z711" s="31"/>
    </row>
    <row r="712" spans="1:26" ht="12.75" customHeight="1" x14ac:dyDescent="0.3">
      <c r="A712" s="51" t="str">
        <f t="shared" ca="1" si="8"/>
        <v/>
      </c>
      <c r="B712" s="52" t="str">
        <f t="shared" ca="1" si="1"/>
        <v/>
      </c>
      <c r="C712" s="58" t="str">
        <f t="shared" ca="1" si="2"/>
        <v/>
      </c>
      <c r="D712" s="58" t="str">
        <f t="shared" ca="1" si="18"/>
        <v/>
      </c>
      <c r="E712" s="56"/>
      <c r="F712" s="58" t="str">
        <f t="shared" ca="1" si="4"/>
        <v/>
      </c>
      <c r="G712" s="58" t="str">
        <f t="shared" ca="1" si="5"/>
        <v/>
      </c>
      <c r="H712" s="58" t="str">
        <f t="shared" ca="1" si="6"/>
        <v/>
      </c>
      <c r="I712" s="58" t="str">
        <f t="shared" ca="1" si="7"/>
        <v/>
      </c>
      <c r="J712" s="31"/>
      <c r="K712" s="31"/>
      <c r="L712" s="31"/>
      <c r="M712" s="31"/>
      <c r="N712" s="31"/>
      <c r="O712" s="31"/>
      <c r="P712" s="31"/>
      <c r="Q712" s="31"/>
      <c r="R712" s="31"/>
      <c r="S712" s="31"/>
      <c r="T712" s="31"/>
      <c r="U712" s="31"/>
      <c r="V712" s="31"/>
      <c r="W712" s="31"/>
      <c r="X712" s="31"/>
      <c r="Y712" s="31"/>
      <c r="Z712" s="31"/>
    </row>
    <row r="713" spans="1:26" ht="12.75" customHeight="1" x14ac:dyDescent="0.3">
      <c r="A713" s="51" t="str">
        <f t="shared" ca="1" si="8"/>
        <v/>
      </c>
      <c r="B713" s="52" t="str">
        <f t="shared" ca="1" si="1"/>
        <v/>
      </c>
      <c r="C713" s="58" t="str">
        <f t="shared" ca="1" si="2"/>
        <v/>
      </c>
      <c r="D713" s="58" t="str">
        <f t="shared" ca="1" si="18"/>
        <v/>
      </c>
      <c r="E713" s="56"/>
      <c r="F713" s="58" t="str">
        <f t="shared" ca="1" si="4"/>
        <v/>
      </c>
      <c r="G713" s="58" t="str">
        <f t="shared" ca="1" si="5"/>
        <v/>
      </c>
      <c r="H713" s="58" t="str">
        <f t="shared" ca="1" si="6"/>
        <v/>
      </c>
      <c r="I713" s="58" t="str">
        <f t="shared" ca="1" si="7"/>
        <v/>
      </c>
      <c r="J713" s="31"/>
      <c r="K713" s="31"/>
      <c r="L713" s="31"/>
      <c r="M713" s="31"/>
      <c r="N713" s="31"/>
      <c r="O713" s="31"/>
      <c r="P713" s="31"/>
      <c r="Q713" s="31"/>
      <c r="R713" s="31"/>
      <c r="S713" s="31"/>
      <c r="T713" s="31"/>
      <c r="U713" s="31"/>
      <c r="V713" s="31"/>
      <c r="W713" s="31"/>
      <c r="X713" s="31"/>
      <c r="Y713" s="31"/>
      <c r="Z713" s="31"/>
    </row>
    <row r="714" spans="1:26" ht="12.75" customHeight="1" x14ac:dyDescent="0.3">
      <c r="A714" s="51" t="str">
        <f t="shared" ca="1" si="8"/>
        <v/>
      </c>
      <c r="B714" s="52" t="str">
        <f t="shared" ca="1" si="1"/>
        <v/>
      </c>
      <c r="C714" s="58" t="str">
        <f t="shared" ca="1" si="2"/>
        <v/>
      </c>
      <c r="D714" s="58" t="str">
        <f t="shared" ca="1" si="18"/>
        <v/>
      </c>
      <c r="E714" s="56"/>
      <c r="F714" s="58" t="str">
        <f t="shared" ca="1" si="4"/>
        <v/>
      </c>
      <c r="G714" s="58" t="str">
        <f t="shared" ca="1" si="5"/>
        <v/>
      </c>
      <c r="H714" s="58" t="str">
        <f t="shared" ca="1" si="6"/>
        <v/>
      </c>
      <c r="I714" s="58" t="str">
        <f t="shared" ca="1" si="7"/>
        <v/>
      </c>
      <c r="J714" s="31"/>
      <c r="K714" s="31"/>
      <c r="L714" s="31"/>
      <c r="M714" s="31"/>
      <c r="N714" s="31"/>
      <c r="O714" s="31"/>
      <c r="P714" s="31"/>
      <c r="Q714" s="31"/>
      <c r="R714" s="31"/>
      <c r="S714" s="31"/>
      <c r="T714" s="31"/>
      <c r="U714" s="31"/>
      <c r="V714" s="31"/>
      <c r="W714" s="31"/>
      <c r="X714" s="31"/>
      <c r="Y714" s="31"/>
      <c r="Z714" s="31"/>
    </row>
    <row r="715" spans="1:26" ht="12.75" customHeight="1" x14ac:dyDescent="0.3">
      <c r="A715" s="51" t="str">
        <f t="shared" ca="1" si="8"/>
        <v/>
      </c>
      <c r="B715" s="52" t="str">
        <f t="shared" ca="1" si="1"/>
        <v/>
      </c>
      <c r="C715" s="58" t="str">
        <f t="shared" ca="1" si="2"/>
        <v/>
      </c>
      <c r="D715" s="58" t="str">
        <f t="shared" ca="1" si="18"/>
        <v/>
      </c>
      <c r="E715" s="56"/>
      <c r="F715" s="58" t="str">
        <f t="shared" ca="1" si="4"/>
        <v/>
      </c>
      <c r="G715" s="58" t="str">
        <f t="shared" ca="1" si="5"/>
        <v/>
      </c>
      <c r="H715" s="58" t="str">
        <f t="shared" ca="1" si="6"/>
        <v/>
      </c>
      <c r="I715" s="58" t="str">
        <f t="shared" ca="1" si="7"/>
        <v/>
      </c>
      <c r="J715" s="31"/>
      <c r="K715" s="31"/>
      <c r="L715" s="31"/>
      <c r="M715" s="31"/>
      <c r="N715" s="31"/>
      <c r="O715" s="31"/>
      <c r="P715" s="31"/>
      <c r="Q715" s="31"/>
      <c r="R715" s="31"/>
      <c r="S715" s="31"/>
      <c r="T715" s="31"/>
      <c r="U715" s="31"/>
      <c r="V715" s="31"/>
      <c r="W715" s="31"/>
      <c r="X715" s="31"/>
      <c r="Y715" s="31"/>
      <c r="Z715" s="31"/>
    </row>
    <row r="716" spans="1:26" ht="12.75" customHeight="1" x14ac:dyDescent="0.3">
      <c r="A716" s="51" t="str">
        <f t="shared" ca="1" si="8"/>
        <v/>
      </c>
      <c r="B716" s="52" t="str">
        <f t="shared" ca="1" si="1"/>
        <v/>
      </c>
      <c r="C716" s="58" t="str">
        <f t="shared" ca="1" si="2"/>
        <v/>
      </c>
      <c r="D716" s="58" t="str">
        <f t="shared" ca="1" si="18"/>
        <v/>
      </c>
      <c r="E716" s="56"/>
      <c r="F716" s="58" t="str">
        <f t="shared" ca="1" si="4"/>
        <v/>
      </c>
      <c r="G716" s="58" t="str">
        <f t="shared" ca="1" si="5"/>
        <v/>
      </c>
      <c r="H716" s="58" t="str">
        <f t="shared" ca="1" si="6"/>
        <v/>
      </c>
      <c r="I716" s="58" t="str">
        <f t="shared" ca="1" si="7"/>
        <v/>
      </c>
      <c r="J716" s="31"/>
      <c r="K716" s="31"/>
      <c r="L716" s="31"/>
      <c r="M716" s="31"/>
      <c r="N716" s="31"/>
      <c r="O716" s="31"/>
      <c r="P716" s="31"/>
      <c r="Q716" s="31"/>
      <c r="R716" s="31"/>
      <c r="S716" s="31"/>
      <c r="T716" s="31"/>
      <c r="U716" s="31"/>
      <c r="V716" s="31"/>
      <c r="W716" s="31"/>
      <c r="X716" s="31"/>
      <c r="Y716" s="31"/>
      <c r="Z716" s="31"/>
    </row>
    <row r="717" spans="1:26" ht="12.75" customHeight="1" x14ac:dyDescent="0.3">
      <c r="A717" s="51" t="str">
        <f t="shared" ca="1" si="8"/>
        <v/>
      </c>
      <c r="B717" s="52" t="str">
        <f t="shared" ca="1" si="1"/>
        <v/>
      </c>
      <c r="C717" s="58" t="str">
        <f t="shared" ca="1" si="2"/>
        <v/>
      </c>
      <c r="D717" s="58" t="str">
        <f t="shared" ca="1" si="18"/>
        <v/>
      </c>
      <c r="E717" s="56"/>
      <c r="F717" s="58" t="str">
        <f t="shared" ca="1" si="4"/>
        <v/>
      </c>
      <c r="G717" s="58" t="str">
        <f t="shared" ca="1" si="5"/>
        <v/>
      </c>
      <c r="H717" s="58" t="str">
        <f t="shared" ca="1" si="6"/>
        <v/>
      </c>
      <c r="I717" s="58" t="str">
        <f t="shared" ca="1" si="7"/>
        <v/>
      </c>
      <c r="J717" s="31"/>
      <c r="K717" s="31"/>
      <c r="L717" s="31"/>
      <c r="M717" s="31"/>
      <c r="N717" s="31"/>
      <c r="O717" s="31"/>
      <c r="P717" s="31"/>
      <c r="Q717" s="31"/>
      <c r="R717" s="31"/>
      <c r="S717" s="31"/>
      <c r="T717" s="31"/>
      <c r="U717" s="31"/>
      <c r="V717" s="31"/>
      <c r="W717" s="31"/>
      <c r="X717" s="31"/>
      <c r="Y717" s="31"/>
      <c r="Z717" s="31"/>
    </row>
    <row r="718" spans="1:26" ht="12.75" customHeight="1" x14ac:dyDescent="0.3">
      <c r="A718" s="51" t="str">
        <f t="shared" ca="1" si="8"/>
        <v/>
      </c>
      <c r="B718" s="52" t="str">
        <f t="shared" ca="1" si="1"/>
        <v/>
      </c>
      <c r="C718" s="58" t="str">
        <f t="shared" ca="1" si="2"/>
        <v/>
      </c>
      <c r="D718" s="58" t="str">
        <f t="shared" ca="1" si="18"/>
        <v/>
      </c>
      <c r="E718" s="56"/>
      <c r="F718" s="58" t="str">
        <f t="shared" ca="1" si="4"/>
        <v/>
      </c>
      <c r="G718" s="58" t="str">
        <f t="shared" ca="1" si="5"/>
        <v/>
      </c>
      <c r="H718" s="58" t="str">
        <f t="shared" ca="1" si="6"/>
        <v/>
      </c>
      <c r="I718" s="58" t="str">
        <f t="shared" ca="1" si="7"/>
        <v/>
      </c>
      <c r="J718" s="31"/>
      <c r="K718" s="31"/>
      <c r="L718" s="31"/>
      <c r="M718" s="31"/>
      <c r="N718" s="31"/>
      <c r="O718" s="31"/>
      <c r="P718" s="31"/>
      <c r="Q718" s="31"/>
      <c r="R718" s="31"/>
      <c r="S718" s="31"/>
      <c r="T718" s="31"/>
      <c r="U718" s="31"/>
      <c r="V718" s="31"/>
      <c r="W718" s="31"/>
      <c r="X718" s="31"/>
      <c r="Y718" s="31"/>
      <c r="Z718" s="31"/>
    </row>
    <row r="719" spans="1:26" ht="12.75" customHeight="1" x14ac:dyDescent="0.3">
      <c r="A719" s="51" t="str">
        <f t="shared" ca="1" si="8"/>
        <v/>
      </c>
      <c r="B719" s="52" t="str">
        <f t="shared" ca="1" si="1"/>
        <v/>
      </c>
      <c r="C719" s="58" t="str">
        <f t="shared" ca="1" si="2"/>
        <v/>
      </c>
      <c r="D719" s="58" t="str">
        <f t="shared" ca="1" si="18"/>
        <v/>
      </c>
      <c r="E719" s="56"/>
      <c r="F719" s="58" t="str">
        <f t="shared" ca="1" si="4"/>
        <v/>
      </c>
      <c r="G719" s="58" t="str">
        <f t="shared" ca="1" si="5"/>
        <v/>
      </c>
      <c r="H719" s="58" t="str">
        <f t="shared" ca="1" si="6"/>
        <v/>
      </c>
      <c r="I719" s="58" t="str">
        <f t="shared" ca="1" si="7"/>
        <v/>
      </c>
      <c r="J719" s="31"/>
      <c r="K719" s="31"/>
      <c r="L719" s="31"/>
      <c r="M719" s="31"/>
      <c r="N719" s="31"/>
      <c r="O719" s="31"/>
      <c r="P719" s="31"/>
      <c r="Q719" s="31"/>
      <c r="R719" s="31"/>
      <c r="S719" s="31"/>
      <c r="T719" s="31"/>
      <c r="U719" s="31"/>
      <c r="V719" s="31"/>
      <c r="W719" s="31"/>
      <c r="X719" s="31"/>
      <c r="Y719" s="31"/>
      <c r="Z719" s="31"/>
    </row>
    <row r="720" spans="1:26" ht="12.75" customHeight="1" x14ac:dyDescent="0.3">
      <c r="A720" s="51" t="str">
        <f t="shared" ca="1" si="8"/>
        <v/>
      </c>
      <c r="B720" s="52" t="str">
        <f t="shared" ca="1" si="1"/>
        <v/>
      </c>
      <c r="C720" s="58" t="str">
        <f t="shared" ca="1" si="2"/>
        <v/>
      </c>
      <c r="D720" s="58" t="str">
        <f t="shared" ca="1" si="18"/>
        <v/>
      </c>
      <c r="E720" s="56"/>
      <c r="F720" s="58" t="str">
        <f t="shared" ca="1" si="4"/>
        <v/>
      </c>
      <c r="G720" s="58" t="str">
        <f t="shared" ca="1" si="5"/>
        <v/>
      </c>
      <c r="H720" s="58" t="str">
        <f t="shared" ca="1" si="6"/>
        <v/>
      </c>
      <c r="I720" s="58" t="str">
        <f t="shared" ca="1" si="7"/>
        <v/>
      </c>
      <c r="J720" s="31"/>
      <c r="K720" s="31"/>
      <c r="L720" s="31"/>
      <c r="M720" s="31"/>
      <c r="N720" s="31"/>
      <c r="O720" s="31"/>
      <c r="P720" s="31"/>
      <c r="Q720" s="31"/>
      <c r="R720" s="31"/>
      <c r="S720" s="31"/>
      <c r="T720" s="31"/>
      <c r="U720" s="31"/>
      <c r="V720" s="31"/>
      <c r="W720" s="31"/>
      <c r="X720" s="31"/>
      <c r="Y720" s="31"/>
      <c r="Z720" s="31"/>
    </row>
    <row r="721" spans="1:26" ht="12.75" customHeight="1" x14ac:dyDescent="0.3">
      <c r="A721" s="51" t="str">
        <f t="shared" ca="1" si="8"/>
        <v/>
      </c>
      <c r="B721" s="52" t="str">
        <f t="shared" ca="1" si="1"/>
        <v/>
      </c>
      <c r="C721" s="58" t="str">
        <f t="shared" ca="1" si="2"/>
        <v/>
      </c>
      <c r="D721" s="58" t="str">
        <f t="shared" ca="1" si="18"/>
        <v/>
      </c>
      <c r="E721" s="56"/>
      <c r="F721" s="58" t="str">
        <f t="shared" ca="1" si="4"/>
        <v/>
      </c>
      <c r="G721" s="58" t="str">
        <f t="shared" ca="1" si="5"/>
        <v/>
      </c>
      <c r="H721" s="58" t="str">
        <f t="shared" ca="1" si="6"/>
        <v/>
      </c>
      <c r="I721" s="58" t="str">
        <f t="shared" ca="1" si="7"/>
        <v/>
      </c>
      <c r="J721" s="31"/>
      <c r="K721" s="31"/>
      <c r="L721" s="31"/>
      <c r="M721" s="31"/>
      <c r="N721" s="31"/>
      <c r="O721" s="31"/>
      <c r="P721" s="31"/>
      <c r="Q721" s="31"/>
      <c r="R721" s="31"/>
      <c r="S721" s="31"/>
      <c r="T721" s="31"/>
      <c r="U721" s="31"/>
      <c r="V721" s="31"/>
      <c r="W721" s="31"/>
      <c r="X721" s="31"/>
      <c r="Y721" s="31"/>
      <c r="Z721" s="31"/>
    </row>
    <row r="722" spans="1:26" ht="12.75" customHeight="1" x14ac:dyDescent="0.3">
      <c r="A722" s="51" t="str">
        <f t="shared" ca="1" si="8"/>
        <v/>
      </c>
      <c r="B722" s="52" t="str">
        <f t="shared" ca="1" si="1"/>
        <v/>
      </c>
      <c r="C722" s="58" t="str">
        <f t="shared" ca="1" si="2"/>
        <v/>
      </c>
      <c r="D722" s="58" t="str">
        <f t="shared" ca="1" si="18"/>
        <v/>
      </c>
      <c r="E722" s="56"/>
      <c r="F722" s="58" t="str">
        <f t="shared" ca="1" si="4"/>
        <v/>
      </c>
      <c r="G722" s="58" t="str">
        <f t="shared" ca="1" si="5"/>
        <v/>
      </c>
      <c r="H722" s="58" t="str">
        <f t="shared" ca="1" si="6"/>
        <v/>
      </c>
      <c r="I722" s="58" t="str">
        <f t="shared" ca="1" si="7"/>
        <v/>
      </c>
      <c r="J722" s="31"/>
      <c r="K722" s="31"/>
      <c r="L722" s="31"/>
      <c r="M722" s="31"/>
      <c r="N722" s="31"/>
      <c r="O722" s="31"/>
      <c r="P722" s="31"/>
      <c r="Q722" s="31"/>
      <c r="R722" s="31"/>
      <c r="S722" s="31"/>
      <c r="T722" s="31"/>
      <c r="U722" s="31"/>
      <c r="V722" s="31"/>
      <c r="W722" s="31"/>
      <c r="X722" s="31"/>
      <c r="Y722" s="31"/>
      <c r="Z722" s="31"/>
    </row>
    <row r="723" spans="1:26" ht="12.75" customHeight="1" x14ac:dyDescent="0.3">
      <c r="A723" s="51" t="str">
        <f t="shared" ca="1" si="8"/>
        <v/>
      </c>
      <c r="B723" s="52" t="str">
        <f t="shared" ca="1" si="1"/>
        <v/>
      </c>
      <c r="C723" s="58" t="str">
        <f t="shared" ca="1" si="2"/>
        <v/>
      </c>
      <c r="D723" s="58" t="str">
        <f t="shared" ca="1" si="18"/>
        <v/>
      </c>
      <c r="E723" s="56"/>
      <c r="F723" s="58" t="str">
        <f t="shared" ca="1" si="4"/>
        <v/>
      </c>
      <c r="G723" s="58" t="str">
        <f t="shared" ca="1" si="5"/>
        <v/>
      </c>
      <c r="H723" s="58" t="str">
        <f t="shared" ca="1" si="6"/>
        <v/>
      </c>
      <c r="I723" s="58" t="str">
        <f t="shared" ca="1" si="7"/>
        <v/>
      </c>
      <c r="J723" s="31"/>
      <c r="K723" s="31"/>
      <c r="L723" s="31"/>
      <c r="M723" s="31"/>
      <c r="N723" s="31"/>
      <c r="O723" s="31"/>
      <c r="P723" s="31"/>
      <c r="Q723" s="31"/>
      <c r="R723" s="31"/>
      <c r="S723" s="31"/>
      <c r="T723" s="31"/>
      <c r="U723" s="31"/>
      <c r="V723" s="31"/>
      <c r="W723" s="31"/>
      <c r="X723" s="31"/>
      <c r="Y723" s="31"/>
      <c r="Z723" s="31"/>
    </row>
    <row r="724" spans="1:26" ht="12.75" customHeight="1" x14ac:dyDescent="0.3">
      <c r="A724" s="51" t="str">
        <f t="shared" ca="1" si="8"/>
        <v/>
      </c>
      <c r="B724" s="52" t="str">
        <f t="shared" ca="1" si="1"/>
        <v/>
      </c>
      <c r="C724" s="58" t="str">
        <f t="shared" ca="1" si="2"/>
        <v/>
      </c>
      <c r="D724" s="58" t="str">
        <f t="shared" ca="1" si="18"/>
        <v/>
      </c>
      <c r="E724" s="56"/>
      <c r="F724" s="58" t="str">
        <f t="shared" ca="1" si="4"/>
        <v/>
      </c>
      <c r="G724" s="58" t="str">
        <f t="shared" ca="1" si="5"/>
        <v/>
      </c>
      <c r="H724" s="58" t="str">
        <f t="shared" ca="1" si="6"/>
        <v/>
      </c>
      <c r="I724" s="58" t="str">
        <f t="shared" ca="1" si="7"/>
        <v/>
      </c>
      <c r="J724" s="31"/>
      <c r="K724" s="31"/>
      <c r="L724" s="31"/>
      <c r="M724" s="31"/>
      <c r="N724" s="31"/>
      <c r="O724" s="31"/>
      <c r="P724" s="31"/>
      <c r="Q724" s="31"/>
      <c r="R724" s="31"/>
      <c r="S724" s="31"/>
      <c r="T724" s="31"/>
      <c r="U724" s="31"/>
      <c r="V724" s="31"/>
      <c r="W724" s="31"/>
      <c r="X724" s="31"/>
      <c r="Y724" s="31"/>
      <c r="Z724" s="31"/>
    </row>
    <row r="725" spans="1:26" ht="12.75" customHeight="1" x14ac:dyDescent="0.3">
      <c r="A725" s="51" t="str">
        <f t="shared" ca="1" si="8"/>
        <v/>
      </c>
      <c r="B725" s="52" t="str">
        <f t="shared" ca="1" si="1"/>
        <v/>
      </c>
      <c r="C725" s="58" t="str">
        <f t="shared" ca="1" si="2"/>
        <v/>
      </c>
      <c r="D725" s="58" t="str">
        <f t="shared" ca="1" si="18"/>
        <v/>
      </c>
      <c r="E725" s="56"/>
      <c r="F725" s="58" t="str">
        <f t="shared" ca="1" si="4"/>
        <v/>
      </c>
      <c r="G725" s="58" t="str">
        <f t="shared" ca="1" si="5"/>
        <v/>
      </c>
      <c r="H725" s="58" t="str">
        <f t="shared" ca="1" si="6"/>
        <v/>
      </c>
      <c r="I725" s="58" t="str">
        <f t="shared" ca="1" si="7"/>
        <v/>
      </c>
      <c r="J725" s="31"/>
      <c r="K725" s="31"/>
      <c r="L725" s="31"/>
      <c r="M725" s="31"/>
      <c r="N725" s="31"/>
      <c r="O725" s="31"/>
      <c r="P725" s="31"/>
      <c r="Q725" s="31"/>
      <c r="R725" s="31"/>
      <c r="S725" s="31"/>
      <c r="T725" s="31"/>
      <c r="U725" s="31"/>
      <c r="V725" s="31"/>
      <c r="W725" s="31"/>
      <c r="X725" s="31"/>
      <c r="Y725" s="31"/>
      <c r="Z725" s="31"/>
    </row>
    <row r="726" spans="1:26" ht="12.75" customHeight="1" x14ac:dyDescent="0.3">
      <c r="A726" s="51" t="str">
        <f t="shared" ca="1" si="8"/>
        <v/>
      </c>
      <c r="B726" s="52" t="str">
        <f t="shared" ca="1" si="1"/>
        <v/>
      </c>
      <c r="C726" s="58" t="str">
        <f t="shared" ca="1" si="2"/>
        <v/>
      </c>
      <c r="D726" s="58" t="str">
        <f t="shared" ca="1" si="18"/>
        <v/>
      </c>
      <c r="E726" s="56"/>
      <c r="F726" s="58" t="str">
        <f t="shared" ca="1" si="4"/>
        <v/>
      </c>
      <c r="G726" s="58" t="str">
        <f t="shared" ca="1" si="5"/>
        <v/>
      </c>
      <c r="H726" s="58" t="str">
        <f t="shared" ca="1" si="6"/>
        <v/>
      </c>
      <c r="I726" s="58" t="str">
        <f t="shared" ca="1" si="7"/>
        <v/>
      </c>
      <c r="J726" s="31"/>
      <c r="K726" s="31"/>
      <c r="L726" s="31"/>
      <c r="M726" s="31"/>
      <c r="N726" s="31"/>
      <c r="O726" s="31"/>
      <c r="P726" s="31"/>
      <c r="Q726" s="31"/>
      <c r="R726" s="31"/>
      <c r="S726" s="31"/>
      <c r="T726" s="31"/>
      <c r="U726" s="31"/>
      <c r="V726" s="31"/>
      <c r="W726" s="31"/>
      <c r="X726" s="31"/>
      <c r="Y726" s="31"/>
      <c r="Z726" s="31"/>
    </row>
    <row r="727" spans="1:26" ht="12.75" customHeight="1" x14ac:dyDescent="0.3">
      <c r="A727" s="51" t="str">
        <f t="shared" ca="1" si="8"/>
        <v/>
      </c>
      <c r="B727" s="52" t="str">
        <f t="shared" ca="1" si="1"/>
        <v/>
      </c>
      <c r="C727" s="58" t="str">
        <f t="shared" ca="1" si="2"/>
        <v/>
      </c>
      <c r="D727" s="58" t="str">
        <f t="shared" ca="1" si="18"/>
        <v/>
      </c>
      <c r="E727" s="56"/>
      <c r="F727" s="58" t="str">
        <f t="shared" ca="1" si="4"/>
        <v/>
      </c>
      <c r="G727" s="58" t="str">
        <f t="shared" ca="1" si="5"/>
        <v/>
      </c>
      <c r="H727" s="58" t="str">
        <f t="shared" ca="1" si="6"/>
        <v/>
      </c>
      <c r="I727" s="58" t="str">
        <f t="shared" ca="1" si="7"/>
        <v/>
      </c>
      <c r="J727" s="31"/>
      <c r="K727" s="31"/>
      <c r="L727" s="31"/>
      <c r="M727" s="31"/>
      <c r="N727" s="31"/>
      <c r="O727" s="31"/>
      <c r="P727" s="31"/>
      <c r="Q727" s="31"/>
      <c r="R727" s="31"/>
      <c r="S727" s="31"/>
      <c r="T727" s="31"/>
      <c r="U727" s="31"/>
      <c r="V727" s="31"/>
      <c r="W727" s="31"/>
      <c r="X727" s="31"/>
      <c r="Y727" s="31"/>
      <c r="Z727" s="31"/>
    </row>
    <row r="728" spans="1:26" ht="12.75" customHeight="1" x14ac:dyDescent="0.3">
      <c r="A728" s="51" t="str">
        <f t="shared" ca="1" si="8"/>
        <v/>
      </c>
      <c r="B728" s="52" t="str">
        <f t="shared" ca="1" si="1"/>
        <v/>
      </c>
      <c r="C728" s="58" t="str">
        <f t="shared" ca="1" si="2"/>
        <v/>
      </c>
      <c r="D728" s="58" t="str">
        <f t="shared" ref="D728:D791" ca="1" si="19">IF(B728="","",IF(roundOpt,ROUND((B728-B727)*$I$8*H727,2),(B728-B727)*$I$8*H727))</f>
        <v/>
      </c>
      <c r="E728" s="56"/>
      <c r="F728" s="58" t="str">
        <f t="shared" ca="1" si="4"/>
        <v/>
      </c>
      <c r="G728" s="58" t="str">
        <f t="shared" ca="1" si="5"/>
        <v/>
      </c>
      <c r="H728" s="58" t="str">
        <f t="shared" ca="1" si="6"/>
        <v/>
      </c>
      <c r="I728" s="58" t="str">
        <f t="shared" ca="1" si="7"/>
        <v/>
      </c>
      <c r="J728" s="31"/>
      <c r="K728" s="31"/>
      <c r="L728" s="31"/>
      <c r="M728" s="31"/>
      <c r="N728" s="31"/>
      <c r="O728" s="31"/>
      <c r="P728" s="31"/>
      <c r="Q728" s="31"/>
      <c r="R728" s="31"/>
      <c r="S728" s="31"/>
      <c r="T728" s="31"/>
      <c r="U728" s="31"/>
      <c r="V728" s="31"/>
      <c r="W728" s="31"/>
      <c r="X728" s="31"/>
      <c r="Y728" s="31"/>
      <c r="Z728" s="31"/>
    </row>
    <row r="729" spans="1:26" ht="12.75" customHeight="1" x14ac:dyDescent="0.3">
      <c r="A729" s="51" t="str">
        <f t="shared" ca="1" si="8"/>
        <v/>
      </c>
      <c r="B729" s="52" t="str">
        <f t="shared" ca="1" si="1"/>
        <v/>
      </c>
      <c r="C729" s="58" t="str">
        <f t="shared" ca="1" si="2"/>
        <v/>
      </c>
      <c r="D729" s="58" t="str">
        <f t="shared" ca="1" si="19"/>
        <v/>
      </c>
      <c r="E729" s="56"/>
      <c r="F729" s="58" t="str">
        <f t="shared" ca="1" si="4"/>
        <v/>
      </c>
      <c r="G729" s="58" t="str">
        <f t="shared" ca="1" si="5"/>
        <v/>
      </c>
      <c r="H729" s="58" t="str">
        <f t="shared" ca="1" si="6"/>
        <v/>
      </c>
      <c r="I729" s="58" t="str">
        <f t="shared" ca="1" si="7"/>
        <v/>
      </c>
      <c r="J729" s="31"/>
      <c r="K729" s="31"/>
      <c r="L729" s="31"/>
      <c r="M729" s="31"/>
      <c r="N729" s="31"/>
      <c r="O729" s="31"/>
      <c r="P729" s="31"/>
      <c r="Q729" s="31"/>
      <c r="R729" s="31"/>
      <c r="S729" s="31"/>
      <c r="T729" s="31"/>
      <c r="U729" s="31"/>
      <c r="V729" s="31"/>
      <c r="W729" s="31"/>
      <c r="X729" s="31"/>
      <c r="Y729" s="31"/>
      <c r="Z729" s="31"/>
    </row>
    <row r="730" spans="1:26" ht="12.75" customHeight="1" x14ac:dyDescent="0.3">
      <c r="A730" s="51" t="str">
        <f t="shared" ca="1" si="8"/>
        <v/>
      </c>
      <c r="B730" s="52" t="str">
        <f t="shared" ca="1" si="1"/>
        <v/>
      </c>
      <c r="C730" s="58" t="str">
        <f t="shared" ca="1" si="2"/>
        <v/>
      </c>
      <c r="D730" s="58" t="str">
        <f t="shared" ca="1" si="19"/>
        <v/>
      </c>
      <c r="E730" s="56"/>
      <c r="F730" s="58" t="str">
        <f t="shared" ca="1" si="4"/>
        <v/>
      </c>
      <c r="G730" s="58" t="str">
        <f t="shared" ca="1" si="5"/>
        <v/>
      </c>
      <c r="H730" s="58" t="str">
        <f t="shared" ca="1" si="6"/>
        <v/>
      </c>
      <c r="I730" s="58" t="str">
        <f t="shared" ca="1" si="7"/>
        <v/>
      </c>
      <c r="J730" s="31"/>
      <c r="K730" s="31"/>
      <c r="L730" s="31"/>
      <c r="M730" s="31"/>
      <c r="N730" s="31"/>
      <c r="O730" s="31"/>
      <c r="P730" s="31"/>
      <c r="Q730" s="31"/>
      <c r="R730" s="31"/>
      <c r="S730" s="31"/>
      <c r="T730" s="31"/>
      <c r="U730" s="31"/>
      <c r="V730" s="31"/>
      <c r="W730" s="31"/>
      <c r="X730" s="31"/>
      <c r="Y730" s="31"/>
      <c r="Z730" s="31"/>
    </row>
    <row r="731" spans="1:26" ht="12.75" customHeight="1" x14ac:dyDescent="0.3">
      <c r="A731" s="51" t="str">
        <f t="shared" ca="1" si="8"/>
        <v/>
      </c>
      <c r="B731" s="52" t="str">
        <f t="shared" ca="1" si="1"/>
        <v/>
      </c>
      <c r="C731" s="58" t="str">
        <f t="shared" ca="1" si="2"/>
        <v/>
      </c>
      <c r="D731" s="58" t="str">
        <f t="shared" ca="1" si="19"/>
        <v/>
      </c>
      <c r="E731" s="56"/>
      <c r="F731" s="58" t="str">
        <f t="shared" ca="1" si="4"/>
        <v/>
      </c>
      <c r="G731" s="58" t="str">
        <f t="shared" ca="1" si="5"/>
        <v/>
      </c>
      <c r="H731" s="58" t="str">
        <f t="shared" ca="1" si="6"/>
        <v/>
      </c>
      <c r="I731" s="58" t="str">
        <f t="shared" ca="1" si="7"/>
        <v/>
      </c>
      <c r="J731" s="31"/>
      <c r="K731" s="31"/>
      <c r="L731" s="31"/>
      <c r="M731" s="31"/>
      <c r="N731" s="31"/>
      <c r="O731" s="31"/>
      <c r="P731" s="31"/>
      <c r="Q731" s="31"/>
      <c r="R731" s="31"/>
      <c r="S731" s="31"/>
      <c r="T731" s="31"/>
      <c r="U731" s="31"/>
      <c r="V731" s="31"/>
      <c r="W731" s="31"/>
      <c r="X731" s="31"/>
      <c r="Y731" s="31"/>
      <c r="Z731" s="31"/>
    </row>
    <row r="732" spans="1:26" ht="12.75" customHeight="1" x14ac:dyDescent="0.3">
      <c r="A732" s="51" t="str">
        <f t="shared" ca="1" si="8"/>
        <v/>
      </c>
      <c r="B732" s="52" t="str">
        <f t="shared" ca="1" si="1"/>
        <v/>
      </c>
      <c r="C732" s="58" t="str">
        <f t="shared" ca="1" si="2"/>
        <v/>
      </c>
      <c r="D732" s="58" t="str">
        <f t="shared" ca="1" si="19"/>
        <v/>
      </c>
      <c r="E732" s="56"/>
      <c r="F732" s="58" t="str">
        <f t="shared" ca="1" si="4"/>
        <v/>
      </c>
      <c r="G732" s="58" t="str">
        <f t="shared" ca="1" si="5"/>
        <v/>
      </c>
      <c r="H732" s="58" t="str">
        <f t="shared" ca="1" si="6"/>
        <v/>
      </c>
      <c r="I732" s="58" t="str">
        <f t="shared" ca="1" si="7"/>
        <v/>
      </c>
      <c r="J732" s="31"/>
      <c r="K732" s="31"/>
      <c r="L732" s="31"/>
      <c r="M732" s="31"/>
      <c r="N732" s="31"/>
      <c r="O732" s="31"/>
      <c r="P732" s="31"/>
      <c r="Q732" s="31"/>
      <c r="R732" s="31"/>
      <c r="S732" s="31"/>
      <c r="T732" s="31"/>
      <c r="U732" s="31"/>
      <c r="V732" s="31"/>
      <c r="W732" s="31"/>
      <c r="X732" s="31"/>
      <c r="Y732" s="31"/>
      <c r="Z732" s="31"/>
    </row>
    <row r="733" spans="1:26" ht="12.75" customHeight="1" x14ac:dyDescent="0.3">
      <c r="A733" s="51" t="str">
        <f t="shared" ca="1" si="8"/>
        <v/>
      </c>
      <c r="B733" s="52" t="str">
        <f t="shared" ca="1" si="1"/>
        <v/>
      </c>
      <c r="C733" s="58" t="str">
        <f t="shared" ca="1" si="2"/>
        <v/>
      </c>
      <c r="D733" s="58" t="str">
        <f t="shared" ca="1" si="19"/>
        <v/>
      </c>
      <c r="E733" s="56"/>
      <c r="F733" s="58" t="str">
        <f t="shared" ca="1" si="4"/>
        <v/>
      </c>
      <c r="G733" s="58" t="str">
        <f t="shared" ca="1" si="5"/>
        <v/>
      </c>
      <c r="H733" s="58" t="str">
        <f t="shared" ca="1" si="6"/>
        <v/>
      </c>
      <c r="I733" s="58" t="str">
        <f t="shared" ca="1" si="7"/>
        <v/>
      </c>
      <c r="J733" s="31"/>
      <c r="K733" s="31"/>
      <c r="L733" s="31"/>
      <c r="M733" s="31"/>
      <c r="N733" s="31"/>
      <c r="O733" s="31"/>
      <c r="P733" s="31"/>
      <c r="Q733" s="31"/>
      <c r="R733" s="31"/>
      <c r="S733" s="31"/>
      <c r="T733" s="31"/>
      <c r="U733" s="31"/>
      <c r="V733" s="31"/>
      <c r="W733" s="31"/>
      <c r="X733" s="31"/>
      <c r="Y733" s="31"/>
      <c r="Z733" s="31"/>
    </row>
    <row r="734" spans="1:26" ht="12.75" customHeight="1" x14ac:dyDescent="0.3">
      <c r="A734" s="51" t="str">
        <f t="shared" ca="1" si="8"/>
        <v/>
      </c>
      <c r="B734" s="52" t="str">
        <f t="shared" ca="1" si="1"/>
        <v/>
      </c>
      <c r="C734" s="58" t="str">
        <f t="shared" ca="1" si="2"/>
        <v/>
      </c>
      <c r="D734" s="58" t="str">
        <f t="shared" ca="1" si="19"/>
        <v/>
      </c>
      <c r="E734" s="56"/>
      <c r="F734" s="58" t="str">
        <f t="shared" ca="1" si="4"/>
        <v/>
      </c>
      <c r="G734" s="58" t="str">
        <f t="shared" ca="1" si="5"/>
        <v/>
      </c>
      <c r="H734" s="58" t="str">
        <f t="shared" ca="1" si="6"/>
        <v/>
      </c>
      <c r="I734" s="58" t="str">
        <f t="shared" ca="1" si="7"/>
        <v/>
      </c>
      <c r="J734" s="31"/>
      <c r="K734" s="31"/>
      <c r="L734" s="31"/>
      <c r="M734" s="31"/>
      <c r="N734" s="31"/>
      <c r="O734" s="31"/>
      <c r="P734" s="31"/>
      <c r="Q734" s="31"/>
      <c r="R734" s="31"/>
      <c r="S734" s="31"/>
      <c r="T734" s="31"/>
      <c r="U734" s="31"/>
      <c r="V734" s="31"/>
      <c r="W734" s="31"/>
      <c r="X734" s="31"/>
      <c r="Y734" s="31"/>
      <c r="Z734" s="31"/>
    </row>
    <row r="735" spans="1:26" ht="12.75" customHeight="1" x14ac:dyDescent="0.3">
      <c r="A735" s="51" t="str">
        <f t="shared" ca="1" si="8"/>
        <v/>
      </c>
      <c r="B735" s="52" t="str">
        <f t="shared" ca="1" si="1"/>
        <v/>
      </c>
      <c r="C735" s="58" t="str">
        <f t="shared" ca="1" si="2"/>
        <v/>
      </c>
      <c r="D735" s="58" t="str">
        <f t="shared" ca="1" si="19"/>
        <v/>
      </c>
      <c r="E735" s="56"/>
      <c r="F735" s="58" t="str">
        <f t="shared" ca="1" si="4"/>
        <v/>
      </c>
      <c r="G735" s="58" t="str">
        <f t="shared" ca="1" si="5"/>
        <v/>
      </c>
      <c r="H735" s="58" t="str">
        <f t="shared" ca="1" si="6"/>
        <v/>
      </c>
      <c r="I735" s="58" t="str">
        <f t="shared" ca="1" si="7"/>
        <v/>
      </c>
      <c r="J735" s="31"/>
      <c r="K735" s="31"/>
      <c r="L735" s="31"/>
      <c r="M735" s="31"/>
      <c r="N735" s="31"/>
      <c r="O735" s="31"/>
      <c r="P735" s="31"/>
      <c r="Q735" s="31"/>
      <c r="R735" s="31"/>
      <c r="S735" s="31"/>
      <c r="T735" s="31"/>
      <c r="U735" s="31"/>
      <c r="V735" s="31"/>
      <c r="W735" s="31"/>
      <c r="X735" s="31"/>
      <c r="Y735" s="31"/>
      <c r="Z735" s="31"/>
    </row>
    <row r="736" spans="1:26" ht="12.75" customHeight="1" x14ac:dyDescent="0.3">
      <c r="A736" s="51" t="str">
        <f t="shared" ca="1" si="8"/>
        <v/>
      </c>
      <c r="B736" s="52" t="str">
        <f t="shared" ca="1" si="1"/>
        <v/>
      </c>
      <c r="C736" s="58" t="str">
        <f t="shared" ca="1" si="2"/>
        <v/>
      </c>
      <c r="D736" s="58" t="str">
        <f t="shared" ca="1" si="19"/>
        <v/>
      </c>
      <c r="E736" s="56"/>
      <c r="F736" s="58" t="str">
        <f t="shared" ca="1" si="4"/>
        <v/>
      </c>
      <c r="G736" s="58" t="str">
        <f t="shared" ca="1" si="5"/>
        <v/>
      </c>
      <c r="H736" s="58" t="str">
        <f t="shared" ca="1" si="6"/>
        <v/>
      </c>
      <c r="I736" s="58" t="str">
        <f t="shared" ca="1" si="7"/>
        <v/>
      </c>
      <c r="J736" s="31"/>
      <c r="K736" s="31"/>
      <c r="L736" s="31"/>
      <c r="M736" s="31"/>
      <c r="N736" s="31"/>
      <c r="O736" s="31"/>
      <c r="P736" s="31"/>
      <c r="Q736" s="31"/>
      <c r="R736" s="31"/>
      <c r="S736" s="31"/>
      <c r="T736" s="31"/>
      <c r="U736" s="31"/>
      <c r="V736" s="31"/>
      <c r="W736" s="31"/>
      <c r="X736" s="31"/>
      <c r="Y736" s="31"/>
      <c r="Z736" s="31"/>
    </row>
    <row r="737" spans="1:26" ht="12.75" customHeight="1" x14ac:dyDescent="0.3">
      <c r="A737" s="51" t="str">
        <f t="shared" ca="1" si="8"/>
        <v/>
      </c>
      <c r="B737" s="52" t="str">
        <f t="shared" ca="1" si="1"/>
        <v/>
      </c>
      <c r="C737" s="58" t="str">
        <f t="shared" ca="1" si="2"/>
        <v/>
      </c>
      <c r="D737" s="58" t="str">
        <f t="shared" ca="1" si="19"/>
        <v/>
      </c>
      <c r="E737" s="56"/>
      <c r="F737" s="58" t="str">
        <f t="shared" ca="1" si="4"/>
        <v/>
      </c>
      <c r="G737" s="58" t="str">
        <f t="shared" ca="1" si="5"/>
        <v/>
      </c>
      <c r="H737" s="58" t="str">
        <f t="shared" ca="1" si="6"/>
        <v/>
      </c>
      <c r="I737" s="58" t="str">
        <f t="shared" ca="1" si="7"/>
        <v/>
      </c>
      <c r="J737" s="31"/>
      <c r="K737" s="31"/>
      <c r="L737" s="31"/>
      <c r="M737" s="31"/>
      <c r="N737" s="31"/>
      <c r="O737" s="31"/>
      <c r="P737" s="31"/>
      <c r="Q737" s="31"/>
      <c r="R737" s="31"/>
      <c r="S737" s="31"/>
      <c r="T737" s="31"/>
      <c r="U737" s="31"/>
      <c r="V737" s="31"/>
      <c r="W737" s="31"/>
      <c r="X737" s="31"/>
      <c r="Y737" s="31"/>
      <c r="Z737" s="31"/>
    </row>
    <row r="738" spans="1:26" ht="12.75" customHeight="1" x14ac:dyDescent="0.3">
      <c r="A738" s="51" t="str">
        <f t="shared" ca="1" si="8"/>
        <v/>
      </c>
      <c r="B738" s="52" t="str">
        <f t="shared" ca="1" si="1"/>
        <v/>
      </c>
      <c r="C738" s="58" t="str">
        <f t="shared" ca="1" si="2"/>
        <v/>
      </c>
      <c r="D738" s="58" t="str">
        <f t="shared" ca="1" si="19"/>
        <v/>
      </c>
      <c r="E738" s="56"/>
      <c r="F738" s="58" t="str">
        <f t="shared" ca="1" si="4"/>
        <v/>
      </c>
      <c r="G738" s="58" t="str">
        <f t="shared" ca="1" si="5"/>
        <v/>
      </c>
      <c r="H738" s="58" t="str">
        <f t="shared" ca="1" si="6"/>
        <v/>
      </c>
      <c r="I738" s="58" t="str">
        <f t="shared" ca="1" si="7"/>
        <v/>
      </c>
      <c r="J738" s="31"/>
      <c r="K738" s="31"/>
      <c r="L738" s="31"/>
      <c r="M738" s="31"/>
      <c r="N738" s="31"/>
      <c r="O738" s="31"/>
      <c r="P738" s="31"/>
      <c r="Q738" s="31"/>
      <c r="R738" s="31"/>
      <c r="S738" s="31"/>
      <c r="T738" s="31"/>
      <c r="U738" s="31"/>
      <c r="V738" s="31"/>
      <c r="W738" s="31"/>
      <c r="X738" s="31"/>
      <c r="Y738" s="31"/>
      <c r="Z738" s="31"/>
    </row>
    <row r="739" spans="1:26" ht="12.75" customHeight="1" x14ac:dyDescent="0.3">
      <c r="A739" s="51" t="str">
        <f t="shared" ca="1" si="8"/>
        <v/>
      </c>
      <c r="B739" s="52" t="str">
        <f t="shared" ca="1" si="1"/>
        <v/>
      </c>
      <c r="C739" s="58" t="str">
        <f t="shared" ca="1" si="2"/>
        <v/>
      </c>
      <c r="D739" s="58" t="str">
        <f t="shared" ca="1" si="19"/>
        <v/>
      </c>
      <c r="E739" s="56"/>
      <c r="F739" s="58" t="str">
        <f t="shared" ca="1" si="4"/>
        <v/>
      </c>
      <c r="G739" s="58" t="str">
        <f t="shared" ca="1" si="5"/>
        <v/>
      </c>
      <c r="H739" s="58" t="str">
        <f t="shared" ca="1" si="6"/>
        <v/>
      </c>
      <c r="I739" s="58" t="str">
        <f t="shared" ca="1" si="7"/>
        <v/>
      </c>
      <c r="J739" s="31"/>
      <c r="K739" s="31"/>
      <c r="L739" s="31"/>
      <c r="M739" s="31"/>
      <c r="N739" s="31"/>
      <c r="O739" s="31"/>
      <c r="P739" s="31"/>
      <c r="Q739" s="31"/>
      <c r="R739" s="31"/>
      <c r="S739" s="31"/>
      <c r="T739" s="31"/>
      <c r="U739" s="31"/>
      <c r="V739" s="31"/>
      <c r="W739" s="31"/>
      <c r="X739" s="31"/>
      <c r="Y739" s="31"/>
      <c r="Z739" s="31"/>
    </row>
    <row r="740" spans="1:26" ht="12.75" customHeight="1" x14ac:dyDescent="0.3">
      <c r="A740" s="51" t="str">
        <f t="shared" ca="1" si="8"/>
        <v/>
      </c>
      <c r="B740" s="52" t="str">
        <f t="shared" ca="1" si="1"/>
        <v/>
      </c>
      <c r="C740" s="58" t="str">
        <f t="shared" ca="1" si="2"/>
        <v/>
      </c>
      <c r="D740" s="58" t="str">
        <f t="shared" ca="1" si="19"/>
        <v/>
      </c>
      <c r="E740" s="56"/>
      <c r="F740" s="58" t="str">
        <f t="shared" ca="1" si="4"/>
        <v/>
      </c>
      <c r="G740" s="58" t="str">
        <f t="shared" ca="1" si="5"/>
        <v/>
      </c>
      <c r="H740" s="58" t="str">
        <f t="shared" ca="1" si="6"/>
        <v/>
      </c>
      <c r="I740" s="58" t="str">
        <f t="shared" ca="1" si="7"/>
        <v/>
      </c>
      <c r="J740" s="31"/>
      <c r="K740" s="31"/>
      <c r="L740" s="31"/>
      <c r="M740" s="31"/>
      <c r="N740" s="31"/>
      <c r="O740" s="31"/>
      <c r="P740" s="31"/>
      <c r="Q740" s="31"/>
      <c r="R740" s="31"/>
      <c r="S740" s="31"/>
      <c r="T740" s="31"/>
      <c r="U740" s="31"/>
      <c r="V740" s="31"/>
      <c r="W740" s="31"/>
      <c r="X740" s="31"/>
      <c r="Y740" s="31"/>
      <c r="Z740" s="31"/>
    </row>
    <row r="741" spans="1:26" ht="12.75" customHeight="1" x14ac:dyDescent="0.3">
      <c r="A741" s="51" t="str">
        <f t="shared" ca="1" si="8"/>
        <v/>
      </c>
      <c r="B741" s="52" t="str">
        <f t="shared" ca="1" si="1"/>
        <v/>
      </c>
      <c r="C741" s="58" t="str">
        <f t="shared" ca="1" si="2"/>
        <v/>
      </c>
      <c r="D741" s="58" t="str">
        <f t="shared" ca="1" si="19"/>
        <v/>
      </c>
      <c r="E741" s="56"/>
      <c r="F741" s="58" t="str">
        <f t="shared" ca="1" si="4"/>
        <v/>
      </c>
      <c r="G741" s="58" t="str">
        <f t="shared" ca="1" si="5"/>
        <v/>
      </c>
      <c r="H741" s="58" t="str">
        <f t="shared" ca="1" si="6"/>
        <v/>
      </c>
      <c r="I741" s="58" t="str">
        <f t="shared" ca="1" si="7"/>
        <v/>
      </c>
      <c r="J741" s="31"/>
      <c r="K741" s="31"/>
      <c r="L741" s="31"/>
      <c r="M741" s="31"/>
      <c r="N741" s="31"/>
      <c r="O741" s="31"/>
      <c r="P741" s="31"/>
      <c r="Q741" s="31"/>
      <c r="R741" s="31"/>
      <c r="S741" s="31"/>
      <c r="T741" s="31"/>
      <c r="U741" s="31"/>
      <c r="V741" s="31"/>
      <c r="W741" s="31"/>
      <c r="X741" s="31"/>
      <c r="Y741" s="31"/>
      <c r="Z741" s="31"/>
    </row>
    <row r="742" spans="1:26" ht="12.75" customHeight="1" x14ac:dyDescent="0.3">
      <c r="A742" s="51" t="str">
        <f t="shared" ca="1" si="8"/>
        <v/>
      </c>
      <c r="B742" s="52" t="str">
        <f t="shared" ca="1" si="1"/>
        <v/>
      </c>
      <c r="C742" s="58" t="str">
        <f t="shared" ca="1" si="2"/>
        <v/>
      </c>
      <c r="D742" s="58" t="str">
        <f t="shared" ca="1" si="19"/>
        <v/>
      </c>
      <c r="E742" s="56"/>
      <c r="F742" s="58" t="str">
        <f t="shared" ca="1" si="4"/>
        <v/>
      </c>
      <c r="G742" s="58" t="str">
        <f t="shared" ca="1" si="5"/>
        <v/>
      </c>
      <c r="H742" s="58" t="str">
        <f t="shared" ca="1" si="6"/>
        <v/>
      </c>
      <c r="I742" s="58" t="str">
        <f t="shared" ca="1" si="7"/>
        <v/>
      </c>
      <c r="J742" s="31"/>
      <c r="K742" s="31"/>
      <c r="L742" s="31"/>
      <c r="M742" s="31"/>
      <c r="N742" s="31"/>
      <c r="O742" s="31"/>
      <c r="P742" s="31"/>
      <c r="Q742" s="31"/>
      <c r="R742" s="31"/>
      <c r="S742" s="31"/>
      <c r="T742" s="31"/>
      <c r="U742" s="31"/>
      <c r="V742" s="31"/>
      <c r="W742" s="31"/>
      <c r="X742" s="31"/>
      <c r="Y742" s="31"/>
      <c r="Z742" s="31"/>
    </row>
    <row r="743" spans="1:26" ht="12.75" customHeight="1" x14ac:dyDescent="0.3">
      <c r="A743" s="51" t="str">
        <f t="shared" ca="1" si="8"/>
        <v/>
      </c>
      <c r="B743" s="52" t="str">
        <f t="shared" ca="1" si="1"/>
        <v/>
      </c>
      <c r="C743" s="58" t="str">
        <f t="shared" ca="1" si="2"/>
        <v/>
      </c>
      <c r="D743" s="58" t="str">
        <f t="shared" ca="1" si="19"/>
        <v/>
      </c>
      <c r="E743" s="56"/>
      <c r="F743" s="58" t="str">
        <f t="shared" ca="1" si="4"/>
        <v/>
      </c>
      <c r="G743" s="58" t="str">
        <f t="shared" ca="1" si="5"/>
        <v/>
      </c>
      <c r="H743" s="58" t="str">
        <f t="shared" ca="1" si="6"/>
        <v/>
      </c>
      <c r="I743" s="58" t="str">
        <f t="shared" ca="1" si="7"/>
        <v/>
      </c>
      <c r="J743" s="31"/>
      <c r="K743" s="31"/>
      <c r="L743" s="31"/>
      <c r="M743" s="31"/>
      <c r="N743" s="31"/>
      <c r="O743" s="31"/>
      <c r="P743" s="31"/>
      <c r="Q743" s="31"/>
      <c r="R743" s="31"/>
      <c r="S743" s="31"/>
      <c r="T743" s="31"/>
      <c r="U743" s="31"/>
      <c r="V743" s="31"/>
      <c r="W743" s="31"/>
      <c r="X743" s="31"/>
      <c r="Y743" s="31"/>
      <c r="Z743" s="31"/>
    </row>
    <row r="744" spans="1:26" ht="12.75" customHeight="1" x14ac:dyDescent="0.3">
      <c r="A744" s="51" t="str">
        <f t="shared" ca="1" si="8"/>
        <v/>
      </c>
      <c r="B744" s="52" t="str">
        <f t="shared" ca="1" si="1"/>
        <v/>
      </c>
      <c r="C744" s="58" t="str">
        <f t="shared" ca="1" si="2"/>
        <v/>
      </c>
      <c r="D744" s="58" t="str">
        <f t="shared" ca="1" si="19"/>
        <v/>
      </c>
      <c r="E744" s="56"/>
      <c r="F744" s="58" t="str">
        <f t="shared" ca="1" si="4"/>
        <v/>
      </c>
      <c r="G744" s="58" t="str">
        <f t="shared" ca="1" si="5"/>
        <v/>
      </c>
      <c r="H744" s="58" t="str">
        <f t="shared" ca="1" si="6"/>
        <v/>
      </c>
      <c r="I744" s="58" t="str">
        <f t="shared" ca="1" si="7"/>
        <v/>
      </c>
      <c r="J744" s="31"/>
      <c r="K744" s="31"/>
      <c r="L744" s="31"/>
      <c r="M744" s="31"/>
      <c r="N744" s="31"/>
      <c r="O744" s="31"/>
      <c r="P744" s="31"/>
      <c r="Q744" s="31"/>
      <c r="R744" s="31"/>
      <c r="S744" s="31"/>
      <c r="T744" s="31"/>
      <c r="U744" s="31"/>
      <c r="V744" s="31"/>
      <c r="W744" s="31"/>
      <c r="X744" s="31"/>
      <c r="Y744" s="31"/>
      <c r="Z744" s="31"/>
    </row>
    <row r="745" spans="1:26" ht="12.75" customHeight="1" x14ac:dyDescent="0.3">
      <c r="A745" s="51" t="str">
        <f t="shared" ca="1" si="8"/>
        <v/>
      </c>
      <c r="B745" s="52" t="str">
        <f t="shared" ca="1" si="1"/>
        <v/>
      </c>
      <c r="C745" s="58" t="str">
        <f t="shared" ca="1" si="2"/>
        <v/>
      </c>
      <c r="D745" s="58" t="str">
        <f t="shared" ca="1" si="19"/>
        <v/>
      </c>
      <c r="E745" s="56"/>
      <c r="F745" s="58" t="str">
        <f t="shared" ca="1" si="4"/>
        <v/>
      </c>
      <c r="G745" s="58" t="str">
        <f t="shared" ca="1" si="5"/>
        <v/>
      </c>
      <c r="H745" s="58" t="str">
        <f t="shared" ca="1" si="6"/>
        <v/>
      </c>
      <c r="I745" s="58" t="str">
        <f t="shared" ca="1" si="7"/>
        <v/>
      </c>
      <c r="J745" s="31"/>
      <c r="K745" s="31"/>
      <c r="L745" s="31"/>
      <c r="M745" s="31"/>
      <c r="N745" s="31"/>
      <c r="O745" s="31"/>
      <c r="P745" s="31"/>
      <c r="Q745" s="31"/>
      <c r="R745" s="31"/>
      <c r="S745" s="31"/>
      <c r="T745" s="31"/>
      <c r="U745" s="31"/>
      <c r="V745" s="31"/>
      <c r="W745" s="31"/>
      <c r="X745" s="31"/>
      <c r="Y745" s="31"/>
      <c r="Z745" s="31"/>
    </row>
    <row r="746" spans="1:26" ht="12.75" customHeight="1" x14ac:dyDescent="0.3">
      <c r="A746" s="51" t="str">
        <f t="shared" ca="1" si="8"/>
        <v/>
      </c>
      <c r="B746" s="52" t="str">
        <f t="shared" ca="1" si="1"/>
        <v/>
      </c>
      <c r="C746" s="58" t="str">
        <f t="shared" ca="1" si="2"/>
        <v/>
      </c>
      <c r="D746" s="58" t="str">
        <f t="shared" ca="1" si="19"/>
        <v/>
      </c>
      <c r="E746" s="56"/>
      <c r="F746" s="58" t="str">
        <f t="shared" ca="1" si="4"/>
        <v/>
      </c>
      <c r="G746" s="58" t="str">
        <f t="shared" ca="1" si="5"/>
        <v/>
      </c>
      <c r="H746" s="58" t="str">
        <f t="shared" ca="1" si="6"/>
        <v/>
      </c>
      <c r="I746" s="58" t="str">
        <f t="shared" ca="1" si="7"/>
        <v/>
      </c>
      <c r="J746" s="31"/>
      <c r="K746" s="31"/>
      <c r="L746" s="31"/>
      <c r="M746" s="31"/>
      <c r="N746" s="31"/>
      <c r="O746" s="31"/>
      <c r="P746" s="31"/>
      <c r="Q746" s="31"/>
      <c r="R746" s="31"/>
      <c r="S746" s="31"/>
      <c r="T746" s="31"/>
      <c r="U746" s="31"/>
      <c r="V746" s="31"/>
      <c r="W746" s="31"/>
      <c r="X746" s="31"/>
      <c r="Y746" s="31"/>
      <c r="Z746" s="31"/>
    </row>
    <row r="747" spans="1:26" ht="12.75" customHeight="1" x14ac:dyDescent="0.3">
      <c r="A747" s="51" t="str">
        <f t="shared" ca="1" si="8"/>
        <v/>
      </c>
      <c r="B747" s="52" t="str">
        <f t="shared" ca="1" si="1"/>
        <v/>
      </c>
      <c r="C747" s="58" t="str">
        <f t="shared" ca="1" si="2"/>
        <v/>
      </c>
      <c r="D747" s="58" t="str">
        <f t="shared" ca="1" si="19"/>
        <v/>
      </c>
      <c r="E747" s="56"/>
      <c r="F747" s="58" t="str">
        <f t="shared" ca="1" si="4"/>
        <v/>
      </c>
      <c r="G747" s="58" t="str">
        <f t="shared" ca="1" si="5"/>
        <v/>
      </c>
      <c r="H747" s="58" t="str">
        <f t="shared" ca="1" si="6"/>
        <v/>
      </c>
      <c r="I747" s="58" t="str">
        <f t="shared" ca="1" si="7"/>
        <v/>
      </c>
      <c r="J747" s="31"/>
      <c r="K747" s="31"/>
      <c r="L747" s="31"/>
      <c r="M747" s="31"/>
      <c r="N747" s="31"/>
      <c r="O747" s="31"/>
      <c r="P747" s="31"/>
      <c r="Q747" s="31"/>
      <c r="R747" s="31"/>
      <c r="S747" s="31"/>
      <c r="T747" s="31"/>
      <c r="U747" s="31"/>
      <c r="V747" s="31"/>
      <c r="W747" s="31"/>
      <c r="X747" s="31"/>
      <c r="Y747" s="31"/>
      <c r="Z747" s="31"/>
    </row>
    <row r="748" spans="1:26" ht="12.75" customHeight="1" x14ac:dyDescent="0.3">
      <c r="A748" s="51" t="str">
        <f t="shared" ca="1" si="8"/>
        <v/>
      </c>
      <c r="B748" s="52" t="str">
        <f t="shared" ca="1" si="1"/>
        <v/>
      </c>
      <c r="C748" s="58" t="str">
        <f t="shared" ca="1" si="2"/>
        <v/>
      </c>
      <c r="D748" s="58" t="str">
        <f t="shared" ca="1" si="19"/>
        <v/>
      </c>
      <c r="E748" s="56"/>
      <c r="F748" s="58" t="str">
        <f t="shared" ca="1" si="4"/>
        <v/>
      </c>
      <c r="G748" s="58" t="str">
        <f t="shared" ca="1" si="5"/>
        <v/>
      </c>
      <c r="H748" s="58" t="str">
        <f t="shared" ca="1" si="6"/>
        <v/>
      </c>
      <c r="I748" s="58" t="str">
        <f t="shared" ca="1" si="7"/>
        <v/>
      </c>
      <c r="J748" s="31"/>
      <c r="K748" s="31"/>
      <c r="L748" s="31"/>
      <c r="M748" s="31"/>
      <c r="N748" s="31"/>
      <c r="O748" s="31"/>
      <c r="P748" s="31"/>
      <c r="Q748" s="31"/>
      <c r="R748" s="31"/>
      <c r="S748" s="31"/>
      <c r="T748" s="31"/>
      <c r="U748" s="31"/>
      <c r="V748" s="31"/>
      <c r="W748" s="31"/>
      <c r="X748" s="31"/>
      <c r="Y748" s="31"/>
      <c r="Z748" s="31"/>
    </row>
    <row r="749" spans="1:26" ht="12.75" customHeight="1" x14ac:dyDescent="0.3">
      <c r="A749" s="51" t="str">
        <f t="shared" ca="1" si="8"/>
        <v/>
      </c>
      <c r="B749" s="52" t="str">
        <f t="shared" ca="1" si="1"/>
        <v/>
      </c>
      <c r="C749" s="58" t="str">
        <f t="shared" ca="1" si="2"/>
        <v/>
      </c>
      <c r="D749" s="58" t="str">
        <f t="shared" ca="1" si="19"/>
        <v/>
      </c>
      <c r="E749" s="56"/>
      <c r="F749" s="58" t="str">
        <f t="shared" ca="1" si="4"/>
        <v/>
      </c>
      <c r="G749" s="58" t="str">
        <f t="shared" ca="1" si="5"/>
        <v/>
      </c>
      <c r="H749" s="58" t="str">
        <f t="shared" ca="1" si="6"/>
        <v/>
      </c>
      <c r="I749" s="58" t="str">
        <f t="shared" ca="1" si="7"/>
        <v/>
      </c>
      <c r="J749" s="31"/>
      <c r="K749" s="31"/>
      <c r="L749" s="31"/>
      <c r="M749" s="31"/>
      <c r="N749" s="31"/>
      <c r="O749" s="31"/>
      <c r="P749" s="31"/>
      <c r="Q749" s="31"/>
      <c r="R749" s="31"/>
      <c r="S749" s="31"/>
      <c r="T749" s="31"/>
      <c r="U749" s="31"/>
      <c r="V749" s="31"/>
      <c r="W749" s="31"/>
      <c r="X749" s="31"/>
      <c r="Y749" s="31"/>
      <c r="Z749" s="31"/>
    </row>
    <row r="750" spans="1:26" ht="12.75" customHeight="1" x14ac:dyDescent="0.3">
      <c r="A750" s="51" t="str">
        <f t="shared" ca="1" si="8"/>
        <v/>
      </c>
      <c r="B750" s="52" t="str">
        <f t="shared" ca="1" si="1"/>
        <v/>
      </c>
      <c r="C750" s="58" t="str">
        <f t="shared" ca="1" si="2"/>
        <v/>
      </c>
      <c r="D750" s="58" t="str">
        <f t="shared" ca="1" si="19"/>
        <v/>
      </c>
      <c r="E750" s="56"/>
      <c r="F750" s="58" t="str">
        <f t="shared" ca="1" si="4"/>
        <v/>
      </c>
      <c r="G750" s="58" t="str">
        <f t="shared" ca="1" si="5"/>
        <v/>
      </c>
      <c r="H750" s="58" t="str">
        <f t="shared" ca="1" si="6"/>
        <v/>
      </c>
      <c r="I750" s="58" t="str">
        <f t="shared" ca="1" si="7"/>
        <v/>
      </c>
      <c r="J750" s="31"/>
      <c r="K750" s="31"/>
      <c r="L750" s="31"/>
      <c r="M750" s="31"/>
      <c r="N750" s="31"/>
      <c r="O750" s="31"/>
      <c r="P750" s="31"/>
      <c r="Q750" s="31"/>
      <c r="R750" s="31"/>
      <c r="S750" s="31"/>
      <c r="T750" s="31"/>
      <c r="U750" s="31"/>
      <c r="V750" s="31"/>
      <c r="W750" s="31"/>
      <c r="X750" s="31"/>
      <c r="Y750" s="31"/>
      <c r="Z750" s="31"/>
    </row>
    <row r="751" spans="1:26" ht="12.75" customHeight="1" x14ac:dyDescent="0.3">
      <c r="A751" s="51" t="str">
        <f t="shared" ca="1" si="8"/>
        <v/>
      </c>
      <c r="B751" s="52" t="str">
        <f t="shared" ca="1" si="1"/>
        <v/>
      </c>
      <c r="C751" s="58" t="str">
        <f t="shared" ca="1" si="2"/>
        <v/>
      </c>
      <c r="D751" s="58" t="str">
        <f t="shared" ca="1" si="19"/>
        <v/>
      </c>
      <c r="E751" s="56"/>
      <c r="F751" s="58" t="str">
        <f t="shared" ca="1" si="4"/>
        <v/>
      </c>
      <c r="G751" s="58" t="str">
        <f t="shared" ca="1" si="5"/>
        <v/>
      </c>
      <c r="H751" s="58" t="str">
        <f t="shared" ca="1" si="6"/>
        <v/>
      </c>
      <c r="I751" s="58" t="str">
        <f t="shared" ca="1" si="7"/>
        <v/>
      </c>
      <c r="J751" s="31"/>
      <c r="K751" s="31"/>
      <c r="L751" s="31"/>
      <c r="M751" s="31"/>
      <c r="N751" s="31"/>
      <c r="O751" s="31"/>
      <c r="P751" s="31"/>
      <c r="Q751" s="31"/>
      <c r="R751" s="31"/>
      <c r="S751" s="31"/>
      <c r="T751" s="31"/>
      <c r="U751" s="31"/>
      <c r="V751" s="31"/>
      <c r="W751" s="31"/>
      <c r="X751" s="31"/>
      <c r="Y751" s="31"/>
      <c r="Z751" s="31"/>
    </row>
    <row r="752" spans="1:26" ht="12.75" customHeight="1" x14ac:dyDescent="0.3">
      <c r="A752" s="51" t="str">
        <f t="shared" ca="1" si="8"/>
        <v/>
      </c>
      <c r="B752" s="52" t="str">
        <f t="shared" ca="1" si="1"/>
        <v/>
      </c>
      <c r="C752" s="58" t="str">
        <f t="shared" ca="1" si="2"/>
        <v/>
      </c>
      <c r="D752" s="58" t="str">
        <f t="shared" ca="1" si="19"/>
        <v/>
      </c>
      <c r="E752" s="56"/>
      <c r="F752" s="58" t="str">
        <f t="shared" ca="1" si="4"/>
        <v/>
      </c>
      <c r="G752" s="58" t="str">
        <f t="shared" ca="1" si="5"/>
        <v/>
      </c>
      <c r="H752" s="58" t="str">
        <f t="shared" ca="1" si="6"/>
        <v/>
      </c>
      <c r="I752" s="58" t="str">
        <f t="shared" ca="1" si="7"/>
        <v/>
      </c>
      <c r="J752" s="31"/>
      <c r="K752" s="31"/>
      <c r="L752" s="31"/>
      <c r="M752" s="31"/>
      <c r="N752" s="31"/>
      <c r="O752" s="31"/>
      <c r="P752" s="31"/>
      <c r="Q752" s="31"/>
      <c r="R752" s="31"/>
      <c r="S752" s="31"/>
      <c r="T752" s="31"/>
      <c r="U752" s="31"/>
      <c r="V752" s="31"/>
      <c r="W752" s="31"/>
      <c r="X752" s="31"/>
      <c r="Y752" s="31"/>
      <c r="Z752" s="31"/>
    </row>
    <row r="753" spans="1:26" ht="12.75" customHeight="1" x14ac:dyDescent="0.3">
      <c r="A753" s="51" t="str">
        <f t="shared" ca="1" si="8"/>
        <v/>
      </c>
      <c r="B753" s="52" t="str">
        <f t="shared" ca="1" si="1"/>
        <v/>
      </c>
      <c r="C753" s="58" t="str">
        <f t="shared" ca="1" si="2"/>
        <v/>
      </c>
      <c r="D753" s="58" t="str">
        <f t="shared" ca="1" si="19"/>
        <v/>
      </c>
      <c r="E753" s="56"/>
      <c r="F753" s="58" t="str">
        <f t="shared" ca="1" si="4"/>
        <v/>
      </c>
      <c r="G753" s="58" t="str">
        <f t="shared" ca="1" si="5"/>
        <v/>
      </c>
      <c r="H753" s="58" t="str">
        <f t="shared" ca="1" si="6"/>
        <v/>
      </c>
      <c r="I753" s="58" t="str">
        <f t="shared" ca="1" si="7"/>
        <v/>
      </c>
      <c r="J753" s="31"/>
      <c r="K753" s="31"/>
      <c r="L753" s="31"/>
      <c r="M753" s="31"/>
      <c r="N753" s="31"/>
      <c r="O753" s="31"/>
      <c r="P753" s="31"/>
      <c r="Q753" s="31"/>
      <c r="R753" s="31"/>
      <c r="S753" s="31"/>
      <c r="T753" s="31"/>
      <c r="U753" s="31"/>
      <c r="V753" s="31"/>
      <c r="W753" s="31"/>
      <c r="X753" s="31"/>
      <c r="Y753" s="31"/>
      <c r="Z753" s="31"/>
    </row>
    <row r="754" spans="1:26" ht="12.75" customHeight="1" x14ac:dyDescent="0.3">
      <c r="A754" s="51" t="str">
        <f t="shared" ca="1" si="8"/>
        <v/>
      </c>
      <c r="B754" s="52" t="str">
        <f t="shared" ca="1" si="1"/>
        <v/>
      </c>
      <c r="C754" s="58" t="str">
        <f t="shared" ca="1" si="2"/>
        <v/>
      </c>
      <c r="D754" s="58" t="str">
        <f t="shared" ca="1" si="19"/>
        <v/>
      </c>
      <c r="E754" s="56"/>
      <c r="F754" s="58" t="str">
        <f t="shared" ca="1" si="4"/>
        <v/>
      </c>
      <c r="G754" s="58" t="str">
        <f t="shared" ca="1" si="5"/>
        <v/>
      </c>
      <c r="H754" s="58" t="str">
        <f t="shared" ca="1" si="6"/>
        <v/>
      </c>
      <c r="I754" s="58" t="str">
        <f t="shared" ca="1" si="7"/>
        <v/>
      </c>
      <c r="J754" s="31"/>
      <c r="K754" s="31"/>
      <c r="L754" s="31"/>
      <c r="M754" s="31"/>
      <c r="N754" s="31"/>
      <c r="O754" s="31"/>
      <c r="P754" s="31"/>
      <c r="Q754" s="31"/>
      <c r="R754" s="31"/>
      <c r="S754" s="31"/>
      <c r="T754" s="31"/>
      <c r="U754" s="31"/>
      <c r="V754" s="31"/>
      <c r="W754" s="31"/>
      <c r="X754" s="31"/>
      <c r="Y754" s="31"/>
      <c r="Z754" s="31"/>
    </row>
    <row r="755" spans="1:26" ht="12.75" customHeight="1" x14ac:dyDescent="0.3">
      <c r="A755" s="51" t="str">
        <f t="shared" ca="1" si="8"/>
        <v/>
      </c>
      <c r="B755" s="52" t="str">
        <f t="shared" ca="1" si="1"/>
        <v/>
      </c>
      <c r="C755" s="58" t="str">
        <f t="shared" ca="1" si="2"/>
        <v/>
      </c>
      <c r="D755" s="58" t="str">
        <f t="shared" ca="1" si="19"/>
        <v/>
      </c>
      <c r="E755" s="56"/>
      <c r="F755" s="58" t="str">
        <f t="shared" ca="1" si="4"/>
        <v/>
      </c>
      <c r="G755" s="58" t="str">
        <f t="shared" ca="1" si="5"/>
        <v/>
      </c>
      <c r="H755" s="58" t="str">
        <f t="shared" ca="1" si="6"/>
        <v/>
      </c>
      <c r="I755" s="58" t="str">
        <f t="shared" ca="1" si="7"/>
        <v/>
      </c>
      <c r="J755" s="31"/>
      <c r="K755" s="31"/>
      <c r="L755" s="31"/>
      <c r="M755" s="31"/>
      <c r="N755" s="31"/>
      <c r="O755" s="31"/>
      <c r="P755" s="31"/>
      <c r="Q755" s="31"/>
      <c r="R755" s="31"/>
      <c r="S755" s="31"/>
      <c r="T755" s="31"/>
      <c r="U755" s="31"/>
      <c r="V755" s="31"/>
      <c r="W755" s="31"/>
      <c r="X755" s="31"/>
      <c r="Y755" s="31"/>
      <c r="Z755" s="31"/>
    </row>
    <row r="756" spans="1:26" ht="12.75" customHeight="1" x14ac:dyDescent="0.3">
      <c r="A756" s="51" t="str">
        <f t="shared" ca="1" si="8"/>
        <v/>
      </c>
      <c r="B756" s="52" t="str">
        <f t="shared" ca="1" si="1"/>
        <v/>
      </c>
      <c r="C756" s="58" t="str">
        <f t="shared" ca="1" si="2"/>
        <v/>
      </c>
      <c r="D756" s="58" t="str">
        <f t="shared" ca="1" si="19"/>
        <v/>
      </c>
      <c r="E756" s="56"/>
      <c r="F756" s="58" t="str">
        <f t="shared" ca="1" si="4"/>
        <v/>
      </c>
      <c r="G756" s="58" t="str">
        <f t="shared" ca="1" si="5"/>
        <v/>
      </c>
      <c r="H756" s="58" t="str">
        <f t="shared" ca="1" si="6"/>
        <v/>
      </c>
      <c r="I756" s="58" t="str">
        <f t="shared" ca="1" si="7"/>
        <v/>
      </c>
      <c r="J756" s="31"/>
      <c r="K756" s="31"/>
      <c r="L756" s="31"/>
      <c r="M756" s="31"/>
      <c r="N756" s="31"/>
      <c r="O756" s="31"/>
      <c r="P756" s="31"/>
      <c r="Q756" s="31"/>
      <c r="R756" s="31"/>
      <c r="S756" s="31"/>
      <c r="T756" s="31"/>
      <c r="U756" s="31"/>
      <c r="V756" s="31"/>
      <c r="W756" s="31"/>
      <c r="X756" s="31"/>
      <c r="Y756" s="31"/>
      <c r="Z756" s="31"/>
    </row>
    <row r="757" spans="1:26" ht="12.75" customHeight="1" x14ac:dyDescent="0.3">
      <c r="A757" s="51" t="str">
        <f t="shared" ca="1" si="8"/>
        <v/>
      </c>
      <c r="B757" s="52" t="str">
        <f t="shared" ca="1" si="1"/>
        <v/>
      </c>
      <c r="C757" s="58" t="str">
        <f t="shared" ca="1" si="2"/>
        <v/>
      </c>
      <c r="D757" s="58" t="str">
        <f t="shared" ca="1" si="19"/>
        <v/>
      </c>
      <c r="E757" s="56"/>
      <c r="F757" s="58" t="str">
        <f t="shared" ca="1" si="4"/>
        <v/>
      </c>
      <c r="G757" s="58" t="str">
        <f t="shared" ca="1" si="5"/>
        <v/>
      </c>
      <c r="H757" s="58" t="str">
        <f t="shared" ca="1" si="6"/>
        <v/>
      </c>
      <c r="I757" s="58" t="str">
        <f t="shared" ca="1" si="7"/>
        <v/>
      </c>
      <c r="J757" s="31"/>
      <c r="K757" s="31"/>
      <c r="L757" s="31"/>
      <c r="M757" s="31"/>
      <c r="N757" s="31"/>
      <c r="O757" s="31"/>
      <c r="P757" s="31"/>
      <c r="Q757" s="31"/>
      <c r="R757" s="31"/>
      <c r="S757" s="31"/>
      <c r="T757" s="31"/>
      <c r="U757" s="31"/>
      <c r="V757" s="31"/>
      <c r="W757" s="31"/>
      <c r="X757" s="31"/>
      <c r="Y757" s="31"/>
      <c r="Z757" s="31"/>
    </row>
    <row r="758" spans="1:26" ht="12.75" customHeight="1" x14ac:dyDescent="0.3">
      <c r="A758" s="51" t="str">
        <f t="shared" ca="1" si="8"/>
        <v/>
      </c>
      <c r="B758" s="52" t="str">
        <f t="shared" ca="1" si="1"/>
        <v/>
      </c>
      <c r="C758" s="58" t="str">
        <f t="shared" ca="1" si="2"/>
        <v/>
      </c>
      <c r="D758" s="58" t="str">
        <f t="shared" ca="1" si="19"/>
        <v/>
      </c>
      <c r="E758" s="56"/>
      <c r="F758" s="58" t="str">
        <f t="shared" ca="1" si="4"/>
        <v/>
      </c>
      <c r="G758" s="58" t="str">
        <f t="shared" ca="1" si="5"/>
        <v/>
      </c>
      <c r="H758" s="58" t="str">
        <f t="shared" ca="1" si="6"/>
        <v/>
      </c>
      <c r="I758" s="58" t="str">
        <f t="shared" ca="1" si="7"/>
        <v/>
      </c>
      <c r="J758" s="31"/>
      <c r="K758" s="31"/>
      <c r="L758" s="31"/>
      <c r="M758" s="31"/>
      <c r="N758" s="31"/>
      <c r="O758" s="31"/>
      <c r="P758" s="31"/>
      <c r="Q758" s="31"/>
      <c r="R758" s="31"/>
      <c r="S758" s="31"/>
      <c r="T758" s="31"/>
      <c r="U758" s="31"/>
      <c r="V758" s="31"/>
      <c r="W758" s="31"/>
      <c r="X758" s="31"/>
      <c r="Y758" s="31"/>
      <c r="Z758" s="31"/>
    </row>
    <row r="759" spans="1:26" ht="12.75" customHeight="1" x14ac:dyDescent="0.3">
      <c r="A759" s="51" t="str">
        <f t="shared" ca="1" si="8"/>
        <v/>
      </c>
      <c r="B759" s="52" t="str">
        <f t="shared" ca="1" si="1"/>
        <v/>
      </c>
      <c r="C759" s="58" t="str">
        <f t="shared" ca="1" si="2"/>
        <v/>
      </c>
      <c r="D759" s="58" t="str">
        <f t="shared" ca="1" si="19"/>
        <v/>
      </c>
      <c r="E759" s="56"/>
      <c r="F759" s="58" t="str">
        <f t="shared" ca="1" si="4"/>
        <v/>
      </c>
      <c r="G759" s="58" t="str">
        <f t="shared" ca="1" si="5"/>
        <v/>
      </c>
      <c r="H759" s="58" t="str">
        <f t="shared" ca="1" si="6"/>
        <v/>
      </c>
      <c r="I759" s="58" t="str">
        <f t="shared" ca="1" si="7"/>
        <v/>
      </c>
      <c r="J759" s="31"/>
      <c r="K759" s="31"/>
      <c r="L759" s="31"/>
      <c r="M759" s="31"/>
      <c r="N759" s="31"/>
      <c r="O759" s="31"/>
      <c r="P759" s="31"/>
      <c r="Q759" s="31"/>
      <c r="R759" s="31"/>
      <c r="S759" s="31"/>
      <c r="T759" s="31"/>
      <c r="U759" s="31"/>
      <c r="V759" s="31"/>
      <c r="W759" s="31"/>
      <c r="X759" s="31"/>
      <c r="Y759" s="31"/>
      <c r="Z759" s="31"/>
    </row>
    <row r="760" spans="1:26" ht="12.75" customHeight="1" x14ac:dyDescent="0.3">
      <c r="A760" s="51" t="str">
        <f t="shared" ca="1" si="8"/>
        <v/>
      </c>
      <c r="B760" s="52" t="str">
        <f t="shared" ca="1" si="1"/>
        <v/>
      </c>
      <c r="C760" s="58" t="str">
        <f t="shared" ca="1" si="2"/>
        <v/>
      </c>
      <c r="D760" s="58" t="str">
        <f t="shared" ca="1" si="19"/>
        <v/>
      </c>
      <c r="E760" s="56"/>
      <c r="F760" s="58" t="str">
        <f t="shared" ca="1" si="4"/>
        <v/>
      </c>
      <c r="G760" s="58" t="str">
        <f t="shared" ca="1" si="5"/>
        <v/>
      </c>
      <c r="H760" s="58" t="str">
        <f t="shared" ca="1" si="6"/>
        <v/>
      </c>
      <c r="I760" s="58" t="str">
        <f t="shared" ca="1" si="7"/>
        <v/>
      </c>
      <c r="J760" s="31"/>
      <c r="K760" s="31"/>
      <c r="L760" s="31"/>
      <c r="M760" s="31"/>
      <c r="N760" s="31"/>
      <c r="O760" s="31"/>
      <c r="P760" s="31"/>
      <c r="Q760" s="31"/>
      <c r="R760" s="31"/>
      <c r="S760" s="31"/>
      <c r="T760" s="31"/>
      <c r="U760" s="31"/>
      <c r="V760" s="31"/>
      <c r="W760" s="31"/>
      <c r="X760" s="31"/>
      <c r="Y760" s="31"/>
      <c r="Z760" s="31"/>
    </row>
    <row r="761" spans="1:26" ht="12.75" customHeight="1" x14ac:dyDescent="0.3">
      <c r="A761" s="51" t="str">
        <f t="shared" ca="1" si="8"/>
        <v/>
      </c>
      <c r="B761" s="52" t="str">
        <f t="shared" ca="1" si="1"/>
        <v/>
      </c>
      <c r="C761" s="58" t="str">
        <f t="shared" ca="1" si="2"/>
        <v/>
      </c>
      <c r="D761" s="58" t="str">
        <f t="shared" ca="1" si="19"/>
        <v/>
      </c>
      <c r="E761" s="56"/>
      <c r="F761" s="58" t="str">
        <f t="shared" ca="1" si="4"/>
        <v/>
      </c>
      <c r="G761" s="58" t="str">
        <f t="shared" ca="1" si="5"/>
        <v/>
      </c>
      <c r="H761" s="58" t="str">
        <f t="shared" ca="1" si="6"/>
        <v/>
      </c>
      <c r="I761" s="58" t="str">
        <f t="shared" ca="1" si="7"/>
        <v/>
      </c>
      <c r="J761" s="31"/>
      <c r="K761" s="31"/>
      <c r="L761" s="31"/>
      <c r="M761" s="31"/>
      <c r="N761" s="31"/>
      <c r="O761" s="31"/>
      <c r="P761" s="31"/>
      <c r="Q761" s="31"/>
      <c r="R761" s="31"/>
      <c r="S761" s="31"/>
      <c r="T761" s="31"/>
      <c r="U761" s="31"/>
      <c r="V761" s="31"/>
      <c r="W761" s="31"/>
      <c r="X761" s="31"/>
      <c r="Y761" s="31"/>
      <c r="Z761" s="31"/>
    </row>
    <row r="762" spans="1:26" ht="12.75" customHeight="1" x14ac:dyDescent="0.3">
      <c r="A762" s="51" t="str">
        <f t="shared" ca="1" si="8"/>
        <v/>
      </c>
      <c r="B762" s="52" t="str">
        <f t="shared" ca="1" si="1"/>
        <v/>
      </c>
      <c r="C762" s="58" t="str">
        <f t="shared" ca="1" si="2"/>
        <v/>
      </c>
      <c r="D762" s="58" t="str">
        <f t="shared" ca="1" si="19"/>
        <v/>
      </c>
      <c r="E762" s="56"/>
      <c r="F762" s="58" t="str">
        <f t="shared" ca="1" si="4"/>
        <v/>
      </c>
      <c r="G762" s="58" t="str">
        <f t="shared" ca="1" si="5"/>
        <v/>
      </c>
      <c r="H762" s="58" t="str">
        <f t="shared" ca="1" si="6"/>
        <v/>
      </c>
      <c r="I762" s="58" t="str">
        <f t="shared" ca="1" si="7"/>
        <v/>
      </c>
      <c r="J762" s="31"/>
      <c r="K762" s="31"/>
      <c r="L762" s="31"/>
      <c r="M762" s="31"/>
      <c r="N762" s="31"/>
      <c r="O762" s="31"/>
      <c r="P762" s="31"/>
      <c r="Q762" s="31"/>
      <c r="R762" s="31"/>
      <c r="S762" s="31"/>
      <c r="T762" s="31"/>
      <c r="U762" s="31"/>
      <c r="V762" s="31"/>
      <c r="W762" s="31"/>
      <c r="X762" s="31"/>
      <c r="Y762" s="31"/>
      <c r="Z762" s="31"/>
    </row>
    <row r="763" spans="1:26" ht="12.75" customHeight="1" x14ac:dyDescent="0.3">
      <c r="A763" s="51" t="str">
        <f t="shared" ca="1" si="8"/>
        <v/>
      </c>
      <c r="B763" s="52" t="str">
        <f t="shared" ca="1" si="1"/>
        <v/>
      </c>
      <c r="C763" s="58" t="str">
        <f t="shared" ca="1" si="2"/>
        <v/>
      </c>
      <c r="D763" s="58" t="str">
        <f t="shared" ca="1" si="19"/>
        <v/>
      </c>
      <c r="E763" s="56"/>
      <c r="F763" s="58" t="str">
        <f t="shared" ca="1" si="4"/>
        <v/>
      </c>
      <c r="G763" s="58" t="str">
        <f t="shared" ca="1" si="5"/>
        <v/>
      </c>
      <c r="H763" s="58" t="str">
        <f t="shared" ca="1" si="6"/>
        <v/>
      </c>
      <c r="I763" s="58" t="str">
        <f t="shared" ca="1" si="7"/>
        <v/>
      </c>
      <c r="J763" s="31"/>
      <c r="K763" s="31"/>
      <c r="L763" s="31"/>
      <c r="M763" s="31"/>
      <c r="N763" s="31"/>
      <c r="O763" s="31"/>
      <c r="P763" s="31"/>
      <c r="Q763" s="31"/>
      <c r="R763" s="31"/>
      <c r="S763" s="31"/>
      <c r="T763" s="31"/>
      <c r="U763" s="31"/>
      <c r="V763" s="31"/>
      <c r="W763" s="31"/>
      <c r="X763" s="31"/>
      <c r="Y763" s="31"/>
      <c r="Z763" s="31"/>
    </row>
    <row r="764" spans="1:26" ht="12.75" customHeight="1" x14ac:dyDescent="0.3">
      <c r="A764" s="51" t="str">
        <f t="shared" ca="1" si="8"/>
        <v/>
      </c>
      <c r="B764" s="52" t="str">
        <f t="shared" ca="1" si="1"/>
        <v/>
      </c>
      <c r="C764" s="58" t="str">
        <f t="shared" ca="1" si="2"/>
        <v/>
      </c>
      <c r="D764" s="58" t="str">
        <f t="shared" ca="1" si="19"/>
        <v/>
      </c>
      <c r="E764" s="56"/>
      <c r="F764" s="58" t="str">
        <f t="shared" ca="1" si="4"/>
        <v/>
      </c>
      <c r="G764" s="58" t="str">
        <f t="shared" ca="1" si="5"/>
        <v/>
      </c>
      <c r="H764" s="58" t="str">
        <f t="shared" ca="1" si="6"/>
        <v/>
      </c>
      <c r="I764" s="58" t="str">
        <f t="shared" ca="1" si="7"/>
        <v/>
      </c>
      <c r="J764" s="31"/>
      <c r="K764" s="31"/>
      <c r="L764" s="31"/>
      <c r="M764" s="31"/>
      <c r="N764" s="31"/>
      <c r="O764" s="31"/>
      <c r="P764" s="31"/>
      <c r="Q764" s="31"/>
      <c r="R764" s="31"/>
      <c r="S764" s="31"/>
      <c r="T764" s="31"/>
      <c r="U764" s="31"/>
      <c r="V764" s="31"/>
      <c r="W764" s="31"/>
      <c r="X764" s="31"/>
      <c r="Y764" s="31"/>
      <c r="Z764" s="31"/>
    </row>
    <row r="765" spans="1:26" ht="12.75" customHeight="1" x14ac:dyDescent="0.3">
      <c r="A765" s="51" t="str">
        <f t="shared" ca="1" si="8"/>
        <v/>
      </c>
      <c r="B765" s="52" t="str">
        <f t="shared" ca="1" si="1"/>
        <v/>
      </c>
      <c r="C765" s="58" t="str">
        <f t="shared" ca="1" si="2"/>
        <v/>
      </c>
      <c r="D765" s="58" t="str">
        <f t="shared" ca="1" si="19"/>
        <v/>
      </c>
      <c r="E765" s="56"/>
      <c r="F765" s="58" t="str">
        <f t="shared" ca="1" si="4"/>
        <v/>
      </c>
      <c r="G765" s="58" t="str">
        <f t="shared" ca="1" si="5"/>
        <v/>
      </c>
      <c r="H765" s="58" t="str">
        <f t="shared" ca="1" si="6"/>
        <v/>
      </c>
      <c r="I765" s="58" t="str">
        <f t="shared" ca="1" si="7"/>
        <v/>
      </c>
      <c r="J765" s="31"/>
      <c r="K765" s="31"/>
      <c r="L765" s="31"/>
      <c r="M765" s="31"/>
      <c r="N765" s="31"/>
      <c r="O765" s="31"/>
      <c r="P765" s="31"/>
      <c r="Q765" s="31"/>
      <c r="R765" s="31"/>
      <c r="S765" s="31"/>
      <c r="T765" s="31"/>
      <c r="U765" s="31"/>
      <c r="V765" s="31"/>
      <c r="W765" s="31"/>
      <c r="X765" s="31"/>
      <c r="Y765" s="31"/>
      <c r="Z765" s="31"/>
    </row>
    <row r="766" spans="1:26" ht="12.75" customHeight="1" x14ac:dyDescent="0.3">
      <c r="A766" s="51" t="str">
        <f t="shared" ca="1" si="8"/>
        <v/>
      </c>
      <c r="B766" s="52" t="str">
        <f t="shared" ca="1" si="1"/>
        <v/>
      </c>
      <c r="C766" s="58" t="str">
        <f t="shared" ca="1" si="2"/>
        <v/>
      </c>
      <c r="D766" s="58" t="str">
        <f t="shared" ca="1" si="19"/>
        <v/>
      </c>
      <c r="E766" s="56"/>
      <c r="F766" s="58" t="str">
        <f t="shared" ca="1" si="4"/>
        <v/>
      </c>
      <c r="G766" s="58" t="str">
        <f t="shared" ca="1" si="5"/>
        <v/>
      </c>
      <c r="H766" s="58" t="str">
        <f t="shared" ca="1" si="6"/>
        <v/>
      </c>
      <c r="I766" s="58" t="str">
        <f t="shared" ca="1" si="7"/>
        <v/>
      </c>
      <c r="J766" s="31"/>
      <c r="K766" s="31"/>
      <c r="L766" s="31"/>
      <c r="M766" s="31"/>
      <c r="N766" s="31"/>
      <c r="O766" s="31"/>
      <c r="P766" s="31"/>
      <c r="Q766" s="31"/>
      <c r="R766" s="31"/>
      <c r="S766" s="31"/>
      <c r="T766" s="31"/>
      <c r="U766" s="31"/>
      <c r="V766" s="31"/>
      <c r="W766" s="31"/>
      <c r="X766" s="31"/>
      <c r="Y766" s="31"/>
      <c r="Z766" s="31"/>
    </row>
    <row r="767" spans="1:26" ht="12.75" customHeight="1" x14ac:dyDescent="0.3">
      <c r="A767" s="51" t="str">
        <f t="shared" ca="1" si="8"/>
        <v/>
      </c>
      <c r="B767" s="52" t="str">
        <f t="shared" ca="1" si="1"/>
        <v/>
      </c>
      <c r="C767" s="58" t="str">
        <f t="shared" ca="1" si="2"/>
        <v/>
      </c>
      <c r="D767" s="58" t="str">
        <f t="shared" ca="1" si="19"/>
        <v/>
      </c>
      <c r="E767" s="56"/>
      <c r="F767" s="58" t="str">
        <f t="shared" ca="1" si="4"/>
        <v/>
      </c>
      <c r="G767" s="58" t="str">
        <f t="shared" ca="1" si="5"/>
        <v/>
      </c>
      <c r="H767" s="58" t="str">
        <f t="shared" ca="1" si="6"/>
        <v/>
      </c>
      <c r="I767" s="58" t="str">
        <f t="shared" ca="1" si="7"/>
        <v/>
      </c>
      <c r="J767" s="31"/>
      <c r="K767" s="31"/>
      <c r="L767" s="31"/>
      <c r="M767" s="31"/>
      <c r="N767" s="31"/>
      <c r="O767" s="31"/>
      <c r="P767" s="31"/>
      <c r="Q767" s="31"/>
      <c r="R767" s="31"/>
      <c r="S767" s="31"/>
      <c r="T767" s="31"/>
      <c r="U767" s="31"/>
      <c r="V767" s="31"/>
      <c r="W767" s="31"/>
      <c r="X767" s="31"/>
      <c r="Y767" s="31"/>
      <c r="Z767" s="31"/>
    </row>
    <row r="768" spans="1:26" ht="12.75" customHeight="1" x14ac:dyDescent="0.3">
      <c r="A768" s="51" t="str">
        <f t="shared" ca="1" si="8"/>
        <v/>
      </c>
      <c r="B768" s="52" t="str">
        <f t="shared" ca="1" si="1"/>
        <v/>
      </c>
      <c r="C768" s="58" t="str">
        <f t="shared" ca="1" si="2"/>
        <v/>
      </c>
      <c r="D768" s="58" t="str">
        <f t="shared" ca="1" si="19"/>
        <v/>
      </c>
      <c r="E768" s="56"/>
      <c r="F768" s="58" t="str">
        <f t="shared" ca="1" si="4"/>
        <v/>
      </c>
      <c r="G768" s="58" t="str">
        <f t="shared" ca="1" si="5"/>
        <v/>
      </c>
      <c r="H768" s="58" t="str">
        <f t="shared" ca="1" si="6"/>
        <v/>
      </c>
      <c r="I768" s="58" t="str">
        <f t="shared" ca="1" si="7"/>
        <v/>
      </c>
      <c r="J768" s="31"/>
      <c r="K768" s="31"/>
      <c r="L768" s="31"/>
      <c r="M768" s="31"/>
      <c r="N768" s="31"/>
      <c r="O768" s="31"/>
      <c r="P768" s="31"/>
      <c r="Q768" s="31"/>
      <c r="R768" s="31"/>
      <c r="S768" s="31"/>
      <c r="T768" s="31"/>
      <c r="U768" s="31"/>
      <c r="V768" s="31"/>
      <c r="W768" s="31"/>
      <c r="X768" s="31"/>
      <c r="Y768" s="31"/>
      <c r="Z768" s="31"/>
    </row>
    <row r="769" spans="1:26" ht="12.75" customHeight="1" x14ac:dyDescent="0.3">
      <c r="A769" s="51" t="str">
        <f t="shared" ca="1" si="8"/>
        <v/>
      </c>
      <c r="B769" s="52" t="str">
        <f t="shared" ca="1" si="1"/>
        <v/>
      </c>
      <c r="C769" s="58" t="str">
        <f t="shared" ca="1" si="2"/>
        <v/>
      </c>
      <c r="D769" s="58" t="str">
        <f t="shared" ca="1" si="19"/>
        <v/>
      </c>
      <c r="E769" s="56"/>
      <c r="F769" s="58" t="str">
        <f t="shared" ca="1" si="4"/>
        <v/>
      </c>
      <c r="G769" s="58" t="str">
        <f t="shared" ca="1" si="5"/>
        <v/>
      </c>
      <c r="H769" s="58" t="str">
        <f t="shared" ca="1" si="6"/>
        <v/>
      </c>
      <c r="I769" s="58" t="str">
        <f t="shared" ca="1" si="7"/>
        <v/>
      </c>
      <c r="J769" s="31"/>
      <c r="K769" s="31"/>
      <c r="L769" s="31"/>
      <c r="M769" s="31"/>
      <c r="N769" s="31"/>
      <c r="O769" s="31"/>
      <c r="P769" s="31"/>
      <c r="Q769" s="31"/>
      <c r="R769" s="31"/>
      <c r="S769" s="31"/>
      <c r="T769" s="31"/>
      <c r="U769" s="31"/>
      <c r="V769" s="31"/>
      <c r="W769" s="31"/>
      <c r="X769" s="31"/>
      <c r="Y769" s="31"/>
      <c r="Z769" s="31"/>
    </row>
    <row r="770" spans="1:26" ht="12.75" customHeight="1" x14ac:dyDescent="0.3">
      <c r="A770" s="51" t="str">
        <f t="shared" ca="1" si="8"/>
        <v/>
      </c>
      <c r="B770" s="52" t="str">
        <f t="shared" ca="1" si="1"/>
        <v/>
      </c>
      <c r="C770" s="58" t="str">
        <f t="shared" ca="1" si="2"/>
        <v/>
      </c>
      <c r="D770" s="58" t="str">
        <f t="shared" ca="1" si="19"/>
        <v/>
      </c>
      <c r="E770" s="56"/>
      <c r="F770" s="58" t="str">
        <f t="shared" ca="1" si="4"/>
        <v/>
      </c>
      <c r="G770" s="58" t="str">
        <f t="shared" ca="1" si="5"/>
        <v/>
      </c>
      <c r="H770" s="58" t="str">
        <f t="shared" ca="1" si="6"/>
        <v/>
      </c>
      <c r="I770" s="58" t="str">
        <f t="shared" ca="1" si="7"/>
        <v/>
      </c>
      <c r="J770" s="31"/>
      <c r="K770" s="31"/>
      <c r="L770" s="31"/>
      <c r="M770" s="31"/>
      <c r="N770" s="31"/>
      <c r="O770" s="31"/>
      <c r="P770" s="31"/>
      <c r="Q770" s="31"/>
      <c r="R770" s="31"/>
      <c r="S770" s="31"/>
      <c r="T770" s="31"/>
      <c r="U770" s="31"/>
      <c r="V770" s="31"/>
      <c r="W770" s="31"/>
      <c r="X770" s="31"/>
      <c r="Y770" s="31"/>
      <c r="Z770" s="31"/>
    </row>
    <row r="771" spans="1:26" ht="12.75" customHeight="1" x14ac:dyDescent="0.3">
      <c r="A771" s="51" t="str">
        <f t="shared" ca="1" si="8"/>
        <v/>
      </c>
      <c r="B771" s="52" t="str">
        <f t="shared" ca="1" si="1"/>
        <v/>
      </c>
      <c r="C771" s="58" t="str">
        <f t="shared" ca="1" si="2"/>
        <v/>
      </c>
      <c r="D771" s="58" t="str">
        <f t="shared" ca="1" si="19"/>
        <v/>
      </c>
      <c r="E771" s="56"/>
      <c r="F771" s="58" t="str">
        <f t="shared" ca="1" si="4"/>
        <v/>
      </c>
      <c r="G771" s="58" t="str">
        <f t="shared" ca="1" si="5"/>
        <v/>
      </c>
      <c r="H771" s="58" t="str">
        <f t="shared" ca="1" si="6"/>
        <v/>
      </c>
      <c r="I771" s="58" t="str">
        <f t="shared" ca="1" si="7"/>
        <v/>
      </c>
      <c r="J771" s="31"/>
      <c r="K771" s="31"/>
      <c r="L771" s="31"/>
      <c r="M771" s="31"/>
      <c r="N771" s="31"/>
      <c r="O771" s="31"/>
      <c r="P771" s="31"/>
      <c r="Q771" s="31"/>
      <c r="R771" s="31"/>
      <c r="S771" s="31"/>
      <c r="T771" s="31"/>
      <c r="U771" s="31"/>
      <c r="V771" s="31"/>
      <c r="W771" s="31"/>
      <c r="X771" s="31"/>
      <c r="Y771" s="31"/>
      <c r="Z771" s="31"/>
    </row>
    <row r="772" spans="1:26" ht="12.75" customHeight="1" x14ac:dyDescent="0.3">
      <c r="A772" s="51" t="str">
        <f t="shared" ca="1" si="8"/>
        <v/>
      </c>
      <c r="B772" s="52" t="str">
        <f t="shared" ca="1" si="1"/>
        <v/>
      </c>
      <c r="C772" s="58" t="str">
        <f t="shared" ca="1" si="2"/>
        <v/>
      </c>
      <c r="D772" s="58" t="str">
        <f t="shared" ca="1" si="19"/>
        <v/>
      </c>
      <c r="E772" s="56"/>
      <c r="F772" s="58" t="str">
        <f t="shared" ca="1" si="4"/>
        <v/>
      </c>
      <c r="G772" s="58" t="str">
        <f t="shared" ca="1" si="5"/>
        <v/>
      </c>
      <c r="H772" s="58" t="str">
        <f t="shared" ca="1" si="6"/>
        <v/>
      </c>
      <c r="I772" s="58" t="str">
        <f t="shared" ca="1" si="7"/>
        <v/>
      </c>
      <c r="J772" s="31"/>
      <c r="K772" s="31"/>
      <c r="L772" s="31"/>
      <c r="M772" s="31"/>
      <c r="N772" s="31"/>
      <c r="O772" s="31"/>
      <c r="P772" s="31"/>
      <c r="Q772" s="31"/>
      <c r="R772" s="31"/>
      <c r="S772" s="31"/>
      <c r="T772" s="31"/>
      <c r="U772" s="31"/>
      <c r="V772" s="31"/>
      <c r="W772" s="31"/>
      <c r="X772" s="31"/>
      <c r="Y772" s="31"/>
      <c r="Z772" s="31"/>
    </row>
    <row r="773" spans="1:26" ht="12.75" customHeight="1" x14ac:dyDescent="0.3">
      <c r="A773" s="51" t="str">
        <f t="shared" ca="1" si="8"/>
        <v/>
      </c>
      <c r="B773" s="52" t="str">
        <f t="shared" ca="1" si="1"/>
        <v/>
      </c>
      <c r="C773" s="58" t="str">
        <f t="shared" ca="1" si="2"/>
        <v/>
      </c>
      <c r="D773" s="58" t="str">
        <f t="shared" ca="1" si="19"/>
        <v/>
      </c>
      <c r="E773" s="56"/>
      <c r="F773" s="58" t="str">
        <f t="shared" ca="1" si="4"/>
        <v/>
      </c>
      <c r="G773" s="58" t="str">
        <f t="shared" ca="1" si="5"/>
        <v/>
      </c>
      <c r="H773" s="58" t="str">
        <f t="shared" ca="1" si="6"/>
        <v/>
      </c>
      <c r="I773" s="58" t="str">
        <f t="shared" ca="1" si="7"/>
        <v/>
      </c>
      <c r="J773" s="31"/>
      <c r="K773" s="31"/>
      <c r="L773" s="31"/>
      <c r="M773" s="31"/>
      <c r="N773" s="31"/>
      <c r="O773" s="31"/>
      <c r="P773" s="31"/>
      <c r="Q773" s="31"/>
      <c r="R773" s="31"/>
      <c r="S773" s="31"/>
      <c r="T773" s="31"/>
      <c r="U773" s="31"/>
      <c r="V773" s="31"/>
      <c r="W773" s="31"/>
      <c r="X773" s="31"/>
      <c r="Y773" s="31"/>
      <c r="Z773" s="31"/>
    </row>
    <row r="774" spans="1:26" ht="12.75" customHeight="1" x14ac:dyDescent="0.3">
      <c r="A774" s="51" t="str">
        <f t="shared" ca="1" si="8"/>
        <v/>
      </c>
      <c r="B774" s="52" t="str">
        <f t="shared" ca="1" si="1"/>
        <v/>
      </c>
      <c r="C774" s="58" t="str">
        <f t="shared" ca="1" si="2"/>
        <v/>
      </c>
      <c r="D774" s="58" t="str">
        <f t="shared" ca="1" si="19"/>
        <v/>
      </c>
      <c r="E774" s="56"/>
      <c r="F774" s="58" t="str">
        <f t="shared" ca="1" si="4"/>
        <v/>
      </c>
      <c r="G774" s="58" t="str">
        <f t="shared" ca="1" si="5"/>
        <v/>
      </c>
      <c r="H774" s="58" t="str">
        <f t="shared" ca="1" si="6"/>
        <v/>
      </c>
      <c r="I774" s="58" t="str">
        <f t="shared" ca="1" si="7"/>
        <v/>
      </c>
      <c r="J774" s="31"/>
      <c r="K774" s="31"/>
      <c r="L774" s="31"/>
      <c r="M774" s="31"/>
      <c r="N774" s="31"/>
      <c r="O774" s="31"/>
      <c r="P774" s="31"/>
      <c r="Q774" s="31"/>
      <c r="R774" s="31"/>
      <c r="S774" s="31"/>
      <c r="T774" s="31"/>
      <c r="U774" s="31"/>
      <c r="V774" s="31"/>
      <c r="W774" s="31"/>
      <c r="X774" s="31"/>
      <c r="Y774" s="31"/>
      <c r="Z774" s="31"/>
    </row>
    <row r="775" spans="1:26" ht="12.75" customHeight="1" x14ac:dyDescent="0.3">
      <c r="A775" s="51" t="str">
        <f t="shared" ca="1" si="8"/>
        <v/>
      </c>
      <c r="B775" s="52" t="str">
        <f t="shared" ca="1" si="1"/>
        <v/>
      </c>
      <c r="C775" s="58" t="str">
        <f t="shared" ca="1" si="2"/>
        <v/>
      </c>
      <c r="D775" s="58" t="str">
        <f t="shared" ca="1" si="19"/>
        <v/>
      </c>
      <c r="E775" s="56"/>
      <c r="F775" s="58" t="str">
        <f t="shared" ca="1" si="4"/>
        <v/>
      </c>
      <c r="G775" s="58" t="str">
        <f t="shared" ca="1" si="5"/>
        <v/>
      </c>
      <c r="H775" s="58" t="str">
        <f t="shared" ca="1" si="6"/>
        <v/>
      </c>
      <c r="I775" s="58" t="str">
        <f t="shared" ca="1" si="7"/>
        <v/>
      </c>
      <c r="J775" s="31"/>
      <c r="K775" s="31"/>
      <c r="L775" s="31"/>
      <c r="M775" s="31"/>
      <c r="N775" s="31"/>
      <c r="O775" s="31"/>
      <c r="P775" s="31"/>
      <c r="Q775" s="31"/>
      <c r="R775" s="31"/>
      <c r="S775" s="31"/>
      <c r="T775" s="31"/>
      <c r="U775" s="31"/>
      <c r="V775" s="31"/>
      <c r="W775" s="31"/>
      <c r="X775" s="31"/>
      <c r="Y775" s="31"/>
      <c r="Z775" s="31"/>
    </row>
    <row r="776" spans="1:26" ht="12.75" customHeight="1" x14ac:dyDescent="0.3">
      <c r="A776" s="51" t="str">
        <f t="shared" ca="1" si="8"/>
        <v/>
      </c>
      <c r="B776" s="52" t="str">
        <f t="shared" ca="1" si="1"/>
        <v/>
      </c>
      <c r="C776" s="58" t="str">
        <f t="shared" ca="1" si="2"/>
        <v/>
      </c>
      <c r="D776" s="58" t="str">
        <f t="shared" ca="1" si="19"/>
        <v/>
      </c>
      <c r="E776" s="56"/>
      <c r="F776" s="58" t="str">
        <f t="shared" ca="1" si="4"/>
        <v/>
      </c>
      <c r="G776" s="58" t="str">
        <f t="shared" ca="1" si="5"/>
        <v/>
      </c>
      <c r="H776" s="58" t="str">
        <f t="shared" ca="1" si="6"/>
        <v/>
      </c>
      <c r="I776" s="58" t="str">
        <f t="shared" ca="1" si="7"/>
        <v/>
      </c>
      <c r="J776" s="31"/>
      <c r="K776" s="31"/>
      <c r="L776" s="31"/>
      <c r="M776" s="31"/>
      <c r="N776" s="31"/>
      <c r="O776" s="31"/>
      <c r="P776" s="31"/>
      <c r="Q776" s="31"/>
      <c r="R776" s="31"/>
      <c r="S776" s="31"/>
      <c r="T776" s="31"/>
      <c r="U776" s="31"/>
      <c r="V776" s="31"/>
      <c r="W776" s="31"/>
      <c r="X776" s="31"/>
      <c r="Y776" s="31"/>
      <c r="Z776" s="31"/>
    </row>
    <row r="777" spans="1:26" ht="12.75" customHeight="1" x14ac:dyDescent="0.3">
      <c r="A777" s="51" t="str">
        <f t="shared" ca="1" si="8"/>
        <v/>
      </c>
      <c r="B777" s="52" t="str">
        <f t="shared" ca="1" si="1"/>
        <v/>
      </c>
      <c r="C777" s="58" t="str">
        <f t="shared" ca="1" si="2"/>
        <v/>
      </c>
      <c r="D777" s="58" t="str">
        <f t="shared" ca="1" si="19"/>
        <v/>
      </c>
      <c r="E777" s="56"/>
      <c r="F777" s="58" t="str">
        <f t="shared" ca="1" si="4"/>
        <v/>
      </c>
      <c r="G777" s="58" t="str">
        <f t="shared" ca="1" si="5"/>
        <v/>
      </c>
      <c r="H777" s="58" t="str">
        <f t="shared" ca="1" si="6"/>
        <v/>
      </c>
      <c r="I777" s="58" t="str">
        <f t="shared" ca="1" si="7"/>
        <v/>
      </c>
      <c r="J777" s="31"/>
      <c r="K777" s="31"/>
      <c r="L777" s="31"/>
      <c r="M777" s="31"/>
      <c r="N777" s="31"/>
      <c r="O777" s="31"/>
      <c r="P777" s="31"/>
      <c r="Q777" s="31"/>
      <c r="R777" s="31"/>
      <c r="S777" s="31"/>
      <c r="T777" s="31"/>
      <c r="U777" s="31"/>
      <c r="V777" s="31"/>
      <c r="W777" s="31"/>
      <c r="X777" s="31"/>
      <c r="Y777" s="31"/>
      <c r="Z777" s="31"/>
    </row>
    <row r="778" spans="1:26" ht="12.75" customHeight="1" x14ac:dyDescent="0.3">
      <c r="A778" s="51" t="str">
        <f t="shared" ca="1" si="8"/>
        <v/>
      </c>
      <c r="B778" s="52" t="str">
        <f t="shared" ca="1" si="1"/>
        <v/>
      </c>
      <c r="C778" s="58" t="str">
        <f t="shared" ca="1" si="2"/>
        <v/>
      </c>
      <c r="D778" s="58" t="str">
        <f t="shared" ca="1" si="19"/>
        <v/>
      </c>
      <c r="E778" s="56"/>
      <c r="F778" s="58" t="str">
        <f t="shared" ca="1" si="4"/>
        <v/>
      </c>
      <c r="G778" s="58" t="str">
        <f t="shared" ca="1" si="5"/>
        <v/>
      </c>
      <c r="H778" s="58" t="str">
        <f t="shared" ca="1" si="6"/>
        <v/>
      </c>
      <c r="I778" s="58" t="str">
        <f t="shared" ca="1" si="7"/>
        <v/>
      </c>
      <c r="J778" s="31"/>
      <c r="K778" s="31"/>
      <c r="L778" s="31"/>
      <c r="M778" s="31"/>
      <c r="N778" s="31"/>
      <c r="O778" s="31"/>
      <c r="P778" s="31"/>
      <c r="Q778" s="31"/>
      <c r="R778" s="31"/>
      <c r="S778" s="31"/>
      <c r="T778" s="31"/>
      <c r="U778" s="31"/>
      <c r="V778" s="31"/>
      <c r="W778" s="31"/>
      <c r="X778" s="31"/>
      <c r="Y778" s="31"/>
      <c r="Z778" s="31"/>
    </row>
    <row r="779" spans="1:26" ht="12.75" customHeight="1" x14ac:dyDescent="0.3">
      <c r="A779" s="51" t="str">
        <f t="shared" ca="1" si="8"/>
        <v/>
      </c>
      <c r="B779" s="52" t="str">
        <f t="shared" ca="1" si="1"/>
        <v/>
      </c>
      <c r="C779" s="58" t="str">
        <f t="shared" ca="1" si="2"/>
        <v/>
      </c>
      <c r="D779" s="58" t="str">
        <f t="shared" ca="1" si="19"/>
        <v/>
      </c>
      <c r="E779" s="56"/>
      <c r="F779" s="58" t="str">
        <f t="shared" ca="1" si="4"/>
        <v/>
      </c>
      <c r="G779" s="58" t="str">
        <f t="shared" ca="1" si="5"/>
        <v/>
      </c>
      <c r="H779" s="58" t="str">
        <f t="shared" ca="1" si="6"/>
        <v/>
      </c>
      <c r="I779" s="58" t="str">
        <f t="shared" ca="1" si="7"/>
        <v/>
      </c>
      <c r="J779" s="31"/>
      <c r="K779" s="31"/>
      <c r="L779" s="31"/>
      <c r="M779" s="31"/>
      <c r="N779" s="31"/>
      <c r="O779" s="31"/>
      <c r="P779" s="31"/>
      <c r="Q779" s="31"/>
      <c r="R779" s="31"/>
      <c r="S779" s="31"/>
      <c r="T779" s="31"/>
      <c r="U779" s="31"/>
      <c r="V779" s="31"/>
      <c r="W779" s="31"/>
      <c r="X779" s="31"/>
      <c r="Y779" s="31"/>
      <c r="Z779" s="31"/>
    </row>
    <row r="780" spans="1:26" ht="12.75" customHeight="1" x14ac:dyDescent="0.3">
      <c r="A780" s="51" t="str">
        <f t="shared" ca="1" si="8"/>
        <v/>
      </c>
      <c r="B780" s="52" t="str">
        <f t="shared" ca="1" si="1"/>
        <v/>
      </c>
      <c r="C780" s="58" t="str">
        <f t="shared" ca="1" si="2"/>
        <v/>
      </c>
      <c r="D780" s="58" t="str">
        <f t="shared" ca="1" si="19"/>
        <v/>
      </c>
      <c r="E780" s="56"/>
      <c r="F780" s="58" t="str">
        <f t="shared" ca="1" si="4"/>
        <v/>
      </c>
      <c r="G780" s="58" t="str">
        <f t="shared" ca="1" si="5"/>
        <v/>
      </c>
      <c r="H780" s="58" t="str">
        <f t="shared" ca="1" si="6"/>
        <v/>
      </c>
      <c r="I780" s="58" t="str">
        <f t="shared" ca="1" si="7"/>
        <v/>
      </c>
      <c r="J780" s="31"/>
      <c r="K780" s="31"/>
      <c r="L780" s="31"/>
      <c r="M780" s="31"/>
      <c r="N780" s="31"/>
      <c r="O780" s="31"/>
      <c r="P780" s="31"/>
      <c r="Q780" s="31"/>
      <c r="R780" s="31"/>
      <c r="S780" s="31"/>
      <c r="T780" s="31"/>
      <c r="U780" s="31"/>
      <c r="V780" s="31"/>
      <c r="W780" s="31"/>
      <c r="X780" s="31"/>
      <c r="Y780" s="31"/>
      <c r="Z780" s="31"/>
    </row>
    <row r="781" spans="1:26" ht="12.75" customHeight="1" x14ac:dyDescent="0.3">
      <c r="A781" s="51" t="str">
        <f t="shared" ca="1" si="8"/>
        <v/>
      </c>
      <c r="B781" s="52" t="str">
        <f t="shared" ca="1" si="1"/>
        <v/>
      </c>
      <c r="C781" s="58" t="str">
        <f t="shared" ca="1" si="2"/>
        <v/>
      </c>
      <c r="D781" s="58" t="str">
        <f t="shared" ca="1" si="19"/>
        <v/>
      </c>
      <c r="E781" s="56"/>
      <c r="F781" s="58" t="str">
        <f t="shared" ca="1" si="4"/>
        <v/>
      </c>
      <c r="G781" s="58" t="str">
        <f t="shared" ca="1" si="5"/>
        <v/>
      </c>
      <c r="H781" s="58" t="str">
        <f t="shared" ca="1" si="6"/>
        <v/>
      </c>
      <c r="I781" s="58" t="str">
        <f t="shared" ca="1" si="7"/>
        <v/>
      </c>
      <c r="J781" s="31"/>
      <c r="K781" s="31"/>
      <c r="L781" s="31"/>
      <c r="M781" s="31"/>
      <c r="N781" s="31"/>
      <c r="O781" s="31"/>
      <c r="P781" s="31"/>
      <c r="Q781" s="31"/>
      <c r="R781" s="31"/>
      <c r="S781" s="31"/>
      <c r="T781" s="31"/>
      <c r="U781" s="31"/>
      <c r="V781" s="31"/>
      <c r="W781" s="31"/>
      <c r="X781" s="31"/>
      <c r="Y781" s="31"/>
      <c r="Z781" s="31"/>
    </row>
    <row r="782" spans="1:26" ht="12.75" customHeight="1" x14ac:dyDescent="0.3">
      <c r="A782" s="51" t="str">
        <f t="shared" ca="1" si="8"/>
        <v/>
      </c>
      <c r="B782" s="52" t="str">
        <f t="shared" ca="1" si="1"/>
        <v/>
      </c>
      <c r="C782" s="58" t="str">
        <f t="shared" ca="1" si="2"/>
        <v/>
      </c>
      <c r="D782" s="58" t="str">
        <f t="shared" ca="1" si="19"/>
        <v/>
      </c>
      <c r="E782" s="56"/>
      <c r="F782" s="58" t="str">
        <f t="shared" ca="1" si="4"/>
        <v/>
      </c>
      <c r="G782" s="58" t="str">
        <f t="shared" ca="1" si="5"/>
        <v/>
      </c>
      <c r="H782" s="58" t="str">
        <f t="shared" ca="1" si="6"/>
        <v/>
      </c>
      <c r="I782" s="58" t="str">
        <f t="shared" ca="1" si="7"/>
        <v/>
      </c>
      <c r="J782" s="31"/>
      <c r="K782" s="31"/>
      <c r="L782" s="31"/>
      <c r="M782" s="31"/>
      <c r="N782" s="31"/>
      <c r="O782" s="31"/>
      <c r="P782" s="31"/>
      <c r="Q782" s="31"/>
      <c r="R782" s="31"/>
      <c r="S782" s="31"/>
      <c r="T782" s="31"/>
      <c r="U782" s="31"/>
      <c r="V782" s="31"/>
      <c r="W782" s="31"/>
      <c r="X782" s="31"/>
      <c r="Y782" s="31"/>
      <c r="Z782" s="31"/>
    </row>
    <row r="783" spans="1:26" ht="12.75" customHeight="1" x14ac:dyDescent="0.3">
      <c r="A783" s="51" t="str">
        <f t="shared" ca="1" si="8"/>
        <v/>
      </c>
      <c r="B783" s="52" t="str">
        <f t="shared" ca="1" si="1"/>
        <v/>
      </c>
      <c r="C783" s="58" t="str">
        <f t="shared" ca="1" si="2"/>
        <v/>
      </c>
      <c r="D783" s="58" t="str">
        <f t="shared" ca="1" si="19"/>
        <v/>
      </c>
      <c r="E783" s="56"/>
      <c r="F783" s="58" t="str">
        <f t="shared" ca="1" si="4"/>
        <v/>
      </c>
      <c r="G783" s="58" t="str">
        <f t="shared" ca="1" si="5"/>
        <v/>
      </c>
      <c r="H783" s="58" t="str">
        <f t="shared" ca="1" si="6"/>
        <v/>
      </c>
      <c r="I783" s="58" t="str">
        <f t="shared" ca="1" si="7"/>
        <v/>
      </c>
      <c r="J783" s="31"/>
      <c r="K783" s="31"/>
      <c r="L783" s="31"/>
      <c r="M783" s="31"/>
      <c r="N783" s="31"/>
      <c r="O783" s="31"/>
      <c r="P783" s="31"/>
      <c r="Q783" s="31"/>
      <c r="R783" s="31"/>
      <c r="S783" s="31"/>
      <c r="T783" s="31"/>
      <c r="U783" s="31"/>
      <c r="V783" s="31"/>
      <c r="W783" s="31"/>
      <c r="X783" s="31"/>
      <c r="Y783" s="31"/>
      <c r="Z783" s="31"/>
    </row>
    <row r="784" spans="1:26" ht="12.75" customHeight="1" x14ac:dyDescent="0.3">
      <c r="A784" s="51" t="str">
        <f t="shared" ca="1" si="8"/>
        <v/>
      </c>
      <c r="B784" s="52" t="str">
        <f t="shared" ca="1" si="1"/>
        <v/>
      </c>
      <c r="C784" s="58" t="str">
        <f t="shared" ca="1" si="2"/>
        <v/>
      </c>
      <c r="D784" s="58" t="str">
        <f t="shared" ca="1" si="19"/>
        <v/>
      </c>
      <c r="E784" s="56"/>
      <c r="F784" s="58" t="str">
        <f t="shared" ca="1" si="4"/>
        <v/>
      </c>
      <c r="G784" s="58" t="str">
        <f t="shared" ca="1" si="5"/>
        <v/>
      </c>
      <c r="H784" s="58" t="str">
        <f t="shared" ca="1" si="6"/>
        <v/>
      </c>
      <c r="I784" s="58" t="str">
        <f t="shared" ca="1" si="7"/>
        <v/>
      </c>
      <c r="J784" s="31"/>
      <c r="K784" s="31"/>
      <c r="L784" s="31"/>
      <c r="M784" s="31"/>
      <c r="N784" s="31"/>
      <c r="O784" s="31"/>
      <c r="P784" s="31"/>
      <c r="Q784" s="31"/>
      <c r="R784" s="31"/>
      <c r="S784" s="31"/>
      <c r="T784" s="31"/>
      <c r="U784" s="31"/>
      <c r="V784" s="31"/>
      <c r="W784" s="31"/>
      <c r="X784" s="31"/>
      <c r="Y784" s="31"/>
      <c r="Z784" s="31"/>
    </row>
    <row r="785" spans="1:26" ht="12.75" customHeight="1" x14ac:dyDescent="0.3">
      <c r="A785" s="51" t="str">
        <f t="shared" ca="1" si="8"/>
        <v/>
      </c>
      <c r="B785" s="52" t="str">
        <f t="shared" ca="1" si="1"/>
        <v/>
      </c>
      <c r="C785" s="58" t="str">
        <f t="shared" ca="1" si="2"/>
        <v/>
      </c>
      <c r="D785" s="58" t="str">
        <f t="shared" ca="1" si="19"/>
        <v/>
      </c>
      <c r="E785" s="56"/>
      <c r="F785" s="58" t="str">
        <f t="shared" ca="1" si="4"/>
        <v/>
      </c>
      <c r="G785" s="58" t="str">
        <f t="shared" ca="1" si="5"/>
        <v/>
      </c>
      <c r="H785" s="58" t="str">
        <f t="shared" ca="1" si="6"/>
        <v/>
      </c>
      <c r="I785" s="58" t="str">
        <f t="shared" ca="1" si="7"/>
        <v/>
      </c>
      <c r="J785" s="31"/>
      <c r="K785" s="31"/>
      <c r="L785" s="31"/>
      <c r="M785" s="31"/>
      <c r="N785" s="31"/>
      <c r="O785" s="31"/>
      <c r="P785" s="31"/>
      <c r="Q785" s="31"/>
      <c r="R785" s="31"/>
      <c r="S785" s="31"/>
      <c r="T785" s="31"/>
      <c r="U785" s="31"/>
      <c r="V785" s="31"/>
      <c r="W785" s="31"/>
      <c r="X785" s="31"/>
      <c r="Y785" s="31"/>
      <c r="Z785" s="31"/>
    </row>
    <row r="786" spans="1:26" ht="12.75" customHeight="1" x14ac:dyDescent="0.3">
      <c r="A786" s="51" t="str">
        <f t="shared" ca="1" si="8"/>
        <v/>
      </c>
      <c r="B786" s="52" t="str">
        <f t="shared" ca="1" si="1"/>
        <v/>
      </c>
      <c r="C786" s="58" t="str">
        <f t="shared" ca="1" si="2"/>
        <v/>
      </c>
      <c r="D786" s="58" t="str">
        <f t="shared" ca="1" si="19"/>
        <v/>
      </c>
      <c r="E786" s="56"/>
      <c r="F786" s="58" t="str">
        <f t="shared" ca="1" si="4"/>
        <v/>
      </c>
      <c r="G786" s="58" t="str">
        <f t="shared" ca="1" si="5"/>
        <v/>
      </c>
      <c r="H786" s="58" t="str">
        <f t="shared" ca="1" si="6"/>
        <v/>
      </c>
      <c r="I786" s="58" t="str">
        <f t="shared" ca="1" si="7"/>
        <v/>
      </c>
      <c r="J786" s="31"/>
      <c r="K786" s="31"/>
      <c r="L786" s="31"/>
      <c r="M786" s="31"/>
      <c r="N786" s="31"/>
      <c r="O786" s="31"/>
      <c r="P786" s="31"/>
      <c r="Q786" s="31"/>
      <c r="R786" s="31"/>
      <c r="S786" s="31"/>
      <c r="T786" s="31"/>
      <c r="U786" s="31"/>
      <c r="V786" s="31"/>
      <c r="W786" s="31"/>
      <c r="X786" s="31"/>
      <c r="Y786" s="31"/>
      <c r="Z786" s="31"/>
    </row>
    <row r="787" spans="1:26" ht="12.75" customHeight="1" x14ac:dyDescent="0.3">
      <c r="A787" s="51" t="str">
        <f t="shared" ca="1" si="8"/>
        <v/>
      </c>
      <c r="B787" s="52" t="str">
        <f t="shared" ca="1" si="1"/>
        <v/>
      </c>
      <c r="C787" s="58" t="str">
        <f t="shared" ca="1" si="2"/>
        <v/>
      </c>
      <c r="D787" s="58" t="str">
        <f t="shared" ca="1" si="19"/>
        <v/>
      </c>
      <c r="E787" s="56"/>
      <c r="F787" s="58" t="str">
        <f t="shared" ca="1" si="4"/>
        <v/>
      </c>
      <c r="G787" s="58" t="str">
        <f t="shared" ca="1" si="5"/>
        <v/>
      </c>
      <c r="H787" s="58" t="str">
        <f t="shared" ca="1" si="6"/>
        <v/>
      </c>
      <c r="I787" s="58" t="str">
        <f t="shared" ca="1" si="7"/>
        <v/>
      </c>
      <c r="J787" s="31"/>
      <c r="K787" s="31"/>
      <c r="L787" s="31"/>
      <c r="M787" s="31"/>
      <c r="N787" s="31"/>
      <c r="O787" s="31"/>
      <c r="P787" s="31"/>
      <c r="Q787" s="31"/>
      <c r="R787" s="31"/>
      <c r="S787" s="31"/>
      <c r="T787" s="31"/>
      <c r="U787" s="31"/>
      <c r="V787" s="31"/>
      <c r="W787" s="31"/>
      <c r="X787" s="31"/>
      <c r="Y787" s="31"/>
      <c r="Z787" s="31"/>
    </row>
    <row r="788" spans="1:26" ht="12.75" customHeight="1" x14ac:dyDescent="0.3">
      <c r="A788" s="51" t="str">
        <f t="shared" ca="1" si="8"/>
        <v/>
      </c>
      <c r="B788" s="52" t="str">
        <f t="shared" ca="1" si="1"/>
        <v/>
      </c>
      <c r="C788" s="58" t="str">
        <f t="shared" ca="1" si="2"/>
        <v/>
      </c>
      <c r="D788" s="58" t="str">
        <f t="shared" ca="1" si="19"/>
        <v/>
      </c>
      <c r="E788" s="56"/>
      <c r="F788" s="58" t="str">
        <f t="shared" ca="1" si="4"/>
        <v/>
      </c>
      <c r="G788" s="58" t="str">
        <f t="shared" ca="1" si="5"/>
        <v/>
      </c>
      <c r="H788" s="58" t="str">
        <f t="shared" ca="1" si="6"/>
        <v/>
      </c>
      <c r="I788" s="58" t="str">
        <f t="shared" ca="1" si="7"/>
        <v/>
      </c>
      <c r="J788" s="31"/>
      <c r="K788" s="31"/>
      <c r="L788" s="31"/>
      <c r="M788" s="31"/>
      <c r="N788" s="31"/>
      <c r="O788" s="31"/>
      <c r="P788" s="31"/>
      <c r="Q788" s="31"/>
      <c r="R788" s="31"/>
      <c r="S788" s="31"/>
      <c r="T788" s="31"/>
      <c r="U788" s="31"/>
      <c r="V788" s="31"/>
      <c r="W788" s="31"/>
      <c r="X788" s="31"/>
      <c r="Y788" s="31"/>
      <c r="Z788" s="31"/>
    </row>
    <row r="789" spans="1:26" ht="12.75" customHeight="1" x14ac:dyDescent="0.3">
      <c r="A789" s="51" t="str">
        <f t="shared" ca="1" si="8"/>
        <v/>
      </c>
      <c r="B789" s="52" t="str">
        <f t="shared" ca="1" si="1"/>
        <v/>
      </c>
      <c r="C789" s="58" t="str">
        <f t="shared" ca="1" si="2"/>
        <v/>
      </c>
      <c r="D789" s="58" t="str">
        <f t="shared" ca="1" si="19"/>
        <v/>
      </c>
      <c r="E789" s="56"/>
      <c r="F789" s="58" t="str">
        <f t="shared" ca="1" si="4"/>
        <v/>
      </c>
      <c r="G789" s="58" t="str">
        <f t="shared" ca="1" si="5"/>
        <v/>
      </c>
      <c r="H789" s="58" t="str">
        <f t="shared" ca="1" si="6"/>
        <v/>
      </c>
      <c r="I789" s="58" t="str">
        <f t="shared" ca="1" si="7"/>
        <v/>
      </c>
      <c r="J789" s="31"/>
      <c r="K789" s="31"/>
      <c r="L789" s="31"/>
      <c r="M789" s="31"/>
      <c r="N789" s="31"/>
      <c r="O789" s="31"/>
      <c r="P789" s="31"/>
      <c r="Q789" s="31"/>
      <c r="R789" s="31"/>
      <c r="S789" s="31"/>
      <c r="T789" s="31"/>
      <c r="U789" s="31"/>
      <c r="V789" s="31"/>
      <c r="W789" s="31"/>
      <c r="X789" s="31"/>
      <c r="Y789" s="31"/>
      <c r="Z789" s="31"/>
    </row>
    <row r="790" spans="1:26" ht="12.75" customHeight="1" x14ac:dyDescent="0.3">
      <c r="A790" s="51" t="str">
        <f t="shared" ca="1" si="8"/>
        <v/>
      </c>
      <c r="B790" s="52" t="str">
        <f t="shared" ca="1" si="1"/>
        <v/>
      </c>
      <c r="C790" s="58" t="str">
        <f t="shared" ca="1" si="2"/>
        <v/>
      </c>
      <c r="D790" s="58" t="str">
        <f t="shared" ca="1" si="19"/>
        <v/>
      </c>
      <c r="E790" s="56"/>
      <c r="F790" s="58" t="str">
        <f t="shared" ca="1" si="4"/>
        <v/>
      </c>
      <c r="G790" s="58" t="str">
        <f t="shared" ca="1" si="5"/>
        <v/>
      </c>
      <c r="H790" s="58" t="str">
        <f t="shared" ca="1" si="6"/>
        <v/>
      </c>
      <c r="I790" s="58" t="str">
        <f t="shared" ca="1" si="7"/>
        <v/>
      </c>
      <c r="J790" s="31"/>
      <c r="K790" s="31"/>
      <c r="L790" s="31"/>
      <c r="M790" s="31"/>
      <c r="N790" s="31"/>
      <c r="O790" s="31"/>
      <c r="P790" s="31"/>
      <c r="Q790" s="31"/>
      <c r="R790" s="31"/>
      <c r="S790" s="31"/>
      <c r="T790" s="31"/>
      <c r="U790" s="31"/>
      <c r="V790" s="31"/>
      <c r="W790" s="31"/>
      <c r="X790" s="31"/>
      <c r="Y790" s="31"/>
      <c r="Z790" s="31"/>
    </row>
    <row r="791" spans="1:26" ht="12.75" customHeight="1" x14ac:dyDescent="0.3">
      <c r="A791" s="51" t="str">
        <f t="shared" ca="1" si="8"/>
        <v/>
      </c>
      <c r="B791" s="52" t="str">
        <f t="shared" ca="1" si="1"/>
        <v/>
      </c>
      <c r="C791" s="58" t="str">
        <f t="shared" ca="1" si="2"/>
        <v/>
      </c>
      <c r="D791" s="58" t="str">
        <f t="shared" ca="1" si="19"/>
        <v/>
      </c>
      <c r="E791" s="56"/>
      <c r="F791" s="58" t="str">
        <f t="shared" ca="1" si="4"/>
        <v/>
      </c>
      <c r="G791" s="58" t="str">
        <f t="shared" ca="1" si="5"/>
        <v/>
      </c>
      <c r="H791" s="58" t="str">
        <f t="shared" ca="1" si="6"/>
        <v/>
      </c>
      <c r="I791" s="58" t="str">
        <f t="shared" ca="1" si="7"/>
        <v/>
      </c>
      <c r="J791" s="31"/>
      <c r="K791" s="31"/>
      <c r="L791" s="31"/>
      <c r="M791" s="31"/>
      <c r="N791" s="31"/>
      <c r="O791" s="31"/>
      <c r="P791" s="31"/>
      <c r="Q791" s="31"/>
      <c r="R791" s="31"/>
      <c r="S791" s="31"/>
      <c r="T791" s="31"/>
      <c r="U791" s="31"/>
      <c r="V791" s="31"/>
      <c r="W791" s="31"/>
      <c r="X791" s="31"/>
      <c r="Y791" s="31"/>
      <c r="Z791" s="31"/>
    </row>
    <row r="792" spans="1:26" ht="12.75" customHeight="1" x14ac:dyDescent="0.3">
      <c r="A792" s="51" t="str">
        <f t="shared" ca="1" si="8"/>
        <v/>
      </c>
      <c r="B792" s="52" t="str">
        <f t="shared" ca="1" si="1"/>
        <v/>
      </c>
      <c r="C792" s="58" t="str">
        <f t="shared" ca="1" si="2"/>
        <v/>
      </c>
      <c r="D792" s="58" t="str">
        <f t="shared" ref="D792:D855" ca="1" si="20">IF(B792="","",IF(roundOpt,ROUND((B792-B791)*$I$8*H791,2),(B792-B791)*$I$8*H791))</f>
        <v/>
      </c>
      <c r="E792" s="56"/>
      <c r="F792" s="58" t="str">
        <f t="shared" ca="1" si="4"/>
        <v/>
      </c>
      <c r="G792" s="58" t="str">
        <f t="shared" ca="1" si="5"/>
        <v/>
      </c>
      <c r="H792" s="58" t="str">
        <f t="shared" ca="1" si="6"/>
        <v/>
      </c>
      <c r="I792" s="58" t="str">
        <f t="shared" ca="1" si="7"/>
        <v/>
      </c>
      <c r="J792" s="31"/>
      <c r="K792" s="31"/>
      <c r="L792" s="31"/>
      <c r="M792" s="31"/>
      <c r="N792" s="31"/>
      <c r="O792" s="31"/>
      <c r="P792" s="31"/>
      <c r="Q792" s="31"/>
      <c r="R792" s="31"/>
      <c r="S792" s="31"/>
      <c r="T792" s="31"/>
      <c r="U792" s="31"/>
      <c r="V792" s="31"/>
      <c r="W792" s="31"/>
      <c r="X792" s="31"/>
      <c r="Y792" s="31"/>
      <c r="Z792" s="31"/>
    </row>
    <row r="793" spans="1:26" ht="12.75" customHeight="1" x14ac:dyDescent="0.3">
      <c r="A793" s="51" t="str">
        <f t="shared" ca="1" si="8"/>
        <v/>
      </c>
      <c r="B793" s="52" t="str">
        <f t="shared" ca="1" si="1"/>
        <v/>
      </c>
      <c r="C793" s="58" t="str">
        <f t="shared" ca="1" si="2"/>
        <v/>
      </c>
      <c r="D793" s="58" t="str">
        <f t="shared" ca="1" si="20"/>
        <v/>
      </c>
      <c r="E793" s="56"/>
      <c r="F793" s="58" t="str">
        <f t="shared" ca="1" si="4"/>
        <v/>
      </c>
      <c r="G793" s="58" t="str">
        <f t="shared" ca="1" si="5"/>
        <v/>
      </c>
      <c r="H793" s="58" t="str">
        <f t="shared" ca="1" si="6"/>
        <v/>
      </c>
      <c r="I793" s="58" t="str">
        <f t="shared" ca="1" si="7"/>
        <v/>
      </c>
      <c r="J793" s="31"/>
      <c r="K793" s="31"/>
      <c r="L793" s="31"/>
      <c r="M793" s="31"/>
      <c r="N793" s="31"/>
      <c r="O793" s="31"/>
      <c r="P793" s="31"/>
      <c r="Q793" s="31"/>
      <c r="R793" s="31"/>
      <c r="S793" s="31"/>
      <c r="T793" s="31"/>
      <c r="U793" s="31"/>
      <c r="V793" s="31"/>
      <c r="W793" s="31"/>
      <c r="X793" s="31"/>
      <c r="Y793" s="31"/>
      <c r="Z793" s="31"/>
    </row>
    <row r="794" spans="1:26" ht="12.75" customHeight="1" x14ac:dyDescent="0.3">
      <c r="A794" s="51" t="str">
        <f t="shared" ca="1" si="8"/>
        <v/>
      </c>
      <c r="B794" s="52" t="str">
        <f t="shared" ca="1" si="1"/>
        <v/>
      </c>
      <c r="C794" s="58" t="str">
        <f t="shared" ca="1" si="2"/>
        <v/>
      </c>
      <c r="D794" s="58" t="str">
        <f t="shared" ca="1" si="20"/>
        <v/>
      </c>
      <c r="E794" s="56"/>
      <c r="F794" s="58" t="str">
        <f t="shared" ca="1" si="4"/>
        <v/>
      </c>
      <c r="G794" s="58" t="str">
        <f t="shared" ca="1" si="5"/>
        <v/>
      </c>
      <c r="H794" s="58" t="str">
        <f t="shared" ca="1" si="6"/>
        <v/>
      </c>
      <c r="I794" s="58" t="str">
        <f t="shared" ca="1" si="7"/>
        <v/>
      </c>
      <c r="J794" s="31"/>
      <c r="K794" s="31"/>
      <c r="L794" s="31"/>
      <c r="M794" s="31"/>
      <c r="N794" s="31"/>
      <c r="O794" s="31"/>
      <c r="P794" s="31"/>
      <c r="Q794" s="31"/>
      <c r="R794" s="31"/>
      <c r="S794" s="31"/>
      <c r="T794" s="31"/>
      <c r="U794" s="31"/>
      <c r="V794" s="31"/>
      <c r="W794" s="31"/>
      <c r="X794" s="31"/>
      <c r="Y794" s="31"/>
      <c r="Z794" s="31"/>
    </row>
    <row r="795" spans="1:26" ht="12.75" customHeight="1" x14ac:dyDescent="0.3">
      <c r="A795" s="51" t="str">
        <f t="shared" ca="1" si="8"/>
        <v/>
      </c>
      <c r="B795" s="52" t="str">
        <f t="shared" ca="1" si="1"/>
        <v/>
      </c>
      <c r="C795" s="58" t="str">
        <f t="shared" ca="1" si="2"/>
        <v/>
      </c>
      <c r="D795" s="58" t="str">
        <f t="shared" ca="1" si="20"/>
        <v/>
      </c>
      <c r="E795" s="56"/>
      <c r="F795" s="58" t="str">
        <f t="shared" ca="1" si="4"/>
        <v/>
      </c>
      <c r="G795" s="58" t="str">
        <f t="shared" ca="1" si="5"/>
        <v/>
      </c>
      <c r="H795" s="58" t="str">
        <f t="shared" ca="1" si="6"/>
        <v/>
      </c>
      <c r="I795" s="58" t="str">
        <f t="shared" ca="1" si="7"/>
        <v/>
      </c>
      <c r="J795" s="31"/>
      <c r="K795" s="31"/>
      <c r="L795" s="31"/>
      <c r="M795" s="31"/>
      <c r="N795" s="31"/>
      <c r="O795" s="31"/>
      <c r="P795" s="31"/>
      <c r="Q795" s="31"/>
      <c r="R795" s="31"/>
      <c r="S795" s="31"/>
      <c r="T795" s="31"/>
      <c r="U795" s="31"/>
      <c r="V795" s="31"/>
      <c r="W795" s="31"/>
      <c r="X795" s="31"/>
      <c r="Y795" s="31"/>
      <c r="Z795" s="31"/>
    </row>
    <row r="796" spans="1:26" ht="12.75" customHeight="1" x14ac:dyDescent="0.3">
      <c r="A796" s="51" t="str">
        <f t="shared" ca="1" si="8"/>
        <v/>
      </c>
      <c r="B796" s="52" t="str">
        <f t="shared" ca="1" si="1"/>
        <v/>
      </c>
      <c r="C796" s="58" t="str">
        <f t="shared" ca="1" si="2"/>
        <v/>
      </c>
      <c r="D796" s="58" t="str">
        <f t="shared" ca="1" si="20"/>
        <v/>
      </c>
      <c r="E796" s="56"/>
      <c r="F796" s="58" t="str">
        <f t="shared" ca="1" si="4"/>
        <v/>
      </c>
      <c r="G796" s="58" t="str">
        <f t="shared" ca="1" si="5"/>
        <v/>
      </c>
      <c r="H796" s="58" t="str">
        <f t="shared" ca="1" si="6"/>
        <v/>
      </c>
      <c r="I796" s="58" t="str">
        <f t="shared" ca="1" si="7"/>
        <v/>
      </c>
      <c r="J796" s="31"/>
      <c r="K796" s="31"/>
      <c r="L796" s="31"/>
      <c r="M796" s="31"/>
      <c r="N796" s="31"/>
      <c r="O796" s="31"/>
      <c r="P796" s="31"/>
      <c r="Q796" s="31"/>
      <c r="R796" s="31"/>
      <c r="S796" s="31"/>
      <c r="T796" s="31"/>
      <c r="U796" s="31"/>
      <c r="V796" s="31"/>
      <c r="W796" s="31"/>
      <c r="X796" s="31"/>
      <c r="Y796" s="31"/>
      <c r="Z796" s="31"/>
    </row>
    <row r="797" spans="1:26" ht="12.75" customHeight="1" x14ac:dyDescent="0.3">
      <c r="A797" s="51" t="str">
        <f t="shared" ca="1" si="8"/>
        <v/>
      </c>
      <c r="B797" s="52" t="str">
        <f t="shared" ca="1" si="1"/>
        <v/>
      </c>
      <c r="C797" s="58" t="str">
        <f t="shared" ca="1" si="2"/>
        <v/>
      </c>
      <c r="D797" s="58" t="str">
        <f t="shared" ca="1" si="20"/>
        <v/>
      </c>
      <c r="E797" s="56"/>
      <c r="F797" s="58" t="str">
        <f t="shared" ca="1" si="4"/>
        <v/>
      </c>
      <c r="G797" s="58" t="str">
        <f t="shared" ca="1" si="5"/>
        <v/>
      </c>
      <c r="H797" s="58" t="str">
        <f t="shared" ca="1" si="6"/>
        <v/>
      </c>
      <c r="I797" s="58" t="str">
        <f t="shared" ca="1" si="7"/>
        <v/>
      </c>
      <c r="J797" s="31"/>
      <c r="K797" s="31"/>
      <c r="L797" s="31"/>
      <c r="M797" s="31"/>
      <c r="N797" s="31"/>
      <c r="O797" s="31"/>
      <c r="P797" s="31"/>
      <c r="Q797" s="31"/>
      <c r="R797" s="31"/>
      <c r="S797" s="31"/>
      <c r="T797" s="31"/>
      <c r="U797" s="31"/>
      <c r="V797" s="31"/>
      <c r="W797" s="31"/>
      <c r="X797" s="31"/>
      <c r="Y797" s="31"/>
      <c r="Z797" s="31"/>
    </row>
    <row r="798" spans="1:26" ht="12.75" customHeight="1" x14ac:dyDescent="0.3">
      <c r="A798" s="51" t="str">
        <f t="shared" ca="1" si="8"/>
        <v/>
      </c>
      <c r="B798" s="52" t="str">
        <f t="shared" ca="1" si="1"/>
        <v/>
      </c>
      <c r="C798" s="58" t="str">
        <f t="shared" ca="1" si="2"/>
        <v/>
      </c>
      <c r="D798" s="58" t="str">
        <f t="shared" ca="1" si="20"/>
        <v/>
      </c>
      <c r="E798" s="56"/>
      <c r="F798" s="58" t="str">
        <f t="shared" ca="1" si="4"/>
        <v/>
      </c>
      <c r="G798" s="58" t="str">
        <f t="shared" ca="1" si="5"/>
        <v/>
      </c>
      <c r="H798" s="58" t="str">
        <f t="shared" ca="1" si="6"/>
        <v/>
      </c>
      <c r="I798" s="58" t="str">
        <f t="shared" ca="1" si="7"/>
        <v/>
      </c>
      <c r="J798" s="31"/>
      <c r="K798" s="31"/>
      <c r="L798" s="31"/>
      <c r="M798" s="31"/>
      <c r="N798" s="31"/>
      <c r="O798" s="31"/>
      <c r="P798" s="31"/>
      <c r="Q798" s="31"/>
      <c r="R798" s="31"/>
      <c r="S798" s="31"/>
      <c r="T798" s="31"/>
      <c r="U798" s="31"/>
      <c r="V798" s="31"/>
      <c r="W798" s="31"/>
      <c r="X798" s="31"/>
      <c r="Y798" s="31"/>
      <c r="Z798" s="31"/>
    </row>
    <row r="799" spans="1:26" ht="12.75" customHeight="1" x14ac:dyDescent="0.3">
      <c r="A799" s="51" t="str">
        <f t="shared" ca="1" si="8"/>
        <v/>
      </c>
      <c r="B799" s="52" t="str">
        <f t="shared" ca="1" si="1"/>
        <v/>
      </c>
      <c r="C799" s="58" t="str">
        <f t="shared" ca="1" si="2"/>
        <v/>
      </c>
      <c r="D799" s="58" t="str">
        <f t="shared" ca="1" si="20"/>
        <v/>
      </c>
      <c r="E799" s="56"/>
      <c r="F799" s="58" t="str">
        <f t="shared" ca="1" si="4"/>
        <v/>
      </c>
      <c r="G799" s="58" t="str">
        <f t="shared" ca="1" si="5"/>
        <v/>
      </c>
      <c r="H799" s="58" t="str">
        <f t="shared" ca="1" si="6"/>
        <v/>
      </c>
      <c r="I799" s="58" t="str">
        <f t="shared" ca="1" si="7"/>
        <v/>
      </c>
      <c r="J799" s="31"/>
      <c r="K799" s="31"/>
      <c r="L799" s="31"/>
      <c r="M799" s="31"/>
      <c r="N799" s="31"/>
      <c r="O799" s="31"/>
      <c r="P799" s="31"/>
      <c r="Q799" s="31"/>
      <c r="R799" s="31"/>
      <c r="S799" s="31"/>
      <c r="T799" s="31"/>
      <c r="U799" s="31"/>
      <c r="V799" s="31"/>
      <c r="W799" s="31"/>
      <c r="X799" s="31"/>
      <c r="Y799" s="31"/>
      <c r="Z799" s="31"/>
    </row>
    <row r="800" spans="1:26" ht="12.75" customHeight="1" x14ac:dyDescent="0.3">
      <c r="A800" s="51" t="str">
        <f t="shared" ca="1" si="8"/>
        <v/>
      </c>
      <c r="B800" s="52" t="str">
        <f t="shared" ca="1" si="1"/>
        <v/>
      </c>
      <c r="C800" s="58" t="str">
        <f t="shared" ca="1" si="2"/>
        <v/>
      </c>
      <c r="D800" s="58" t="str">
        <f t="shared" ca="1" si="20"/>
        <v/>
      </c>
      <c r="E800" s="56"/>
      <c r="F800" s="58" t="str">
        <f t="shared" ca="1" si="4"/>
        <v/>
      </c>
      <c r="G800" s="58" t="str">
        <f t="shared" ca="1" si="5"/>
        <v/>
      </c>
      <c r="H800" s="58" t="str">
        <f t="shared" ca="1" si="6"/>
        <v/>
      </c>
      <c r="I800" s="58" t="str">
        <f t="shared" ca="1" si="7"/>
        <v/>
      </c>
      <c r="J800" s="31"/>
      <c r="K800" s="31"/>
      <c r="L800" s="31"/>
      <c r="M800" s="31"/>
      <c r="N800" s="31"/>
      <c r="O800" s="31"/>
      <c r="P800" s="31"/>
      <c r="Q800" s="31"/>
      <c r="R800" s="31"/>
      <c r="S800" s="31"/>
      <c r="T800" s="31"/>
      <c r="U800" s="31"/>
      <c r="V800" s="31"/>
      <c r="W800" s="31"/>
      <c r="X800" s="31"/>
      <c r="Y800" s="31"/>
      <c r="Z800" s="31"/>
    </row>
    <row r="801" spans="1:26" ht="12.75" customHeight="1" x14ac:dyDescent="0.3">
      <c r="A801" s="51" t="str">
        <f t="shared" ca="1" si="8"/>
        <v/>
      </c>
      <c r="B801" s="52" t="str">
        <f t="shared" ca="1" si="1"/>
        <v/>
      </c>
      <c r="C801" s="58" t="str">
        <f t="shared" ca="1" si="2"/>
        <v/>
      </c>
      <c r="D801" s="58" t="str">
        <f t="shared" ca="1" si="20"/>
        <v/>
      </c>
      <c r="E801" s="56"/>
      <c r="F801" s="58" t="str">
        <f t="shared" ca="1" si="4"/>
        <v/>
      </c>
      <c r="G801" s="58" t="str">
        <f t="shared" ca="1" si="5"/>
        <v/>
      </c>
      <c r="H801" s="58" t="str">
        <f t="shared" ca="1" si="6"/>
        <v/>
      </c>
      <c r="I801" s="58" t="str">
        <f t="shared" ca="1" si="7"/>
        <v/>
      </c>
      <c r="J801" s="31"/>
      <c r="K801" s="31"/>
      <c r="L801" s="31"/>
      <c r="M801" s="31"/>
      <c r="N801" s="31"/>
      <c r="O801" s="31"/>
      <c r="P801" s="31"/>
      <c r="Q801" s="31"/>
      <c r="R801" s="31"/>
      <c r="S801" s="31"/>
      <c r="T801" s="31"/>
      <c r="U801" s="31"/>
      <c r="V801" s="31"/>
      <c r="W801" s="31"/>
      <c r="X801" s="31"/>
      <c r="Y801" s="31"/>
      <c r="Z801" s="31"/>
    </row>
    <row r="802" spans="1:26" ht="12.75" customHeight="1" x14ac:dyDescent="0.3">
      <c r="A802" s="51" t="str">
        <f t="shared" ca="1" si="8"/>
        <v/>
      </c>
      <c r="B802" s="52" t="str">
        <f t="shared" ca="1" si="1"/>
        <v/>
      </c>
      <c r="C802" s="58" t="str">
        <f t="shared" ca="1" si="2"/>
        <v/>
      </c>
      <c r="D802" s="58" t="str">
        <f t="shared" ca="1" si="20"/>
        <v/>
      </c>
      <c r="E802" s="56"/>
      <c r="F802" s="58" t="str">
        <f t="shared" ca="1" si="4"/>
        <v/>
      </c>
      <c r="G802" s="58" t="str">
        <f t="shared" ca="1" si="5"/>
        <v/>
      </c>
      <c r="H802" s="58" t="str">
        <f t="shared" ca="1" si="6"/>
        <v/>
      </c>
      <c r="I802" s="58" t="str">
        <f t="shared" ca="1" si="7"/>
        <v/>
      </c>
      <c r="J802" s="31"/>
      <c r="K802" s="31"/>
      <c r="L802" s="31"/>
      <c r="M802" s="31"/>
      <c r="N802" s="31"/>
      <c r="O802" s="31"/>
      <c r="P802" s="31"/>
      <c r="Q802" s="31"/>
      <c r="R802" s="31"/>
      <c r="S802" s="31"/>
      <c r="T802" s="31"/>
      <c r="U802" s="31"/>
      <c r="V802" s="31"/>
      <c r="W802" s="31"/>
      <c r="X802" s="31"/>
      <c r="Y802" s="31"/>
      <c r="Z802" s="31"/>
    </row>
    <row r="803" spans="1:26" ht="12.75" customHeight="1" x14ac:dyDescent="0.3">
      <c r="A803" s="51" t="str">
        <f t="shared" ca="1" si="8"/>
        <v/>
      </c>
      <c r="B803" s="52" t="str">
        <f t="shared" ca="1" si="1"/>
        <v/>
      </c>
      <c r="C803" s="58" t="str">
        <f t="shared" ca="1" si="2"/>
        <v/>
      </c>
      <c r="D803" s="58" t="str">
        <f t="shared" ca="1" si="20"/>
        <v/>
      </c>
      <c r="E803" s="56"/>
      <c r="F803" s="58" t="str">
        <f t="shared" ca="1" si="4"/>
        <v/>
      </c>
      <c r="G803" s="58" t="str">
        <f t="shared" ca="1" si="5"/>
        <v/>
      </c>
      <c r="H803" s="58" t="str">
        <f t="shared" ca="1" si="6"/>
        <v/>
      </c>
      <c r="I803" s="58" t="str">
        <f t="shared" ca="1" si="7"/>
        <v/>
      </c>
      <c r="J803" s="31"/>
      <c r="K803" s="31"/>
      <c r="L803" s="31"/>
      <c r="M803" s="31"/>
      <c r="N803" s="31"/>
      <c r="O803" s="31"/>
      <c r="P803" s="31"/>
      <c r="Q803" s="31"/>
      <c r="R803" s="31"/>
      <c r="S803" s="31"/>
      <c r="T803" s="31"/>
      <c r="U803" s="31"/>
      <c r="V803" s="31"/>
      <c r="W803" s="31"/>
      <c r="X803" s="31"/>
      <c r="Y803" s="31"/>
      <c r="Z803" s="31"/>
    </row>
    <row r="804" spans="1:26" ht="12.75" customHeight="1" x14ac:dyDescent="0.3">
      <c r="A804" s="51" t="str">
        <f t="shared" ca="1" si="8"/>
        <v/>
      </c>
      <c r="B804" s="52" t="str">
        <f t="shared" ca="1" si="1"/>
        <v/>
      </c>
      <c r="C804" s="58" t="str">
        <f t="shared" ca="1" si="2"/>
        <v/>
      </c>
      <c r="D804" s="58" t="str">
        <f t="shared" ca="1" si="20"/>
        <v/>
      </c>
      <c r="E804" s="56"/>
      <c r="F804" s="58" t="str">
        <f t="shared" ca="1" si="4"/>
        <v/>
      </c>
      <c r="G804" s="58" t="str">
        <f t="shared" ca="1" si="5"/>
        <v/>
      </c>
      <c r="H804" s="58" t="str">
        <f t="shared" ca="1" si="6"/>
        <v/>
      </c>
      <c r="I804" s="58" t="str">
        <f t="shared" ca="1" si="7"/>
        <v/>
      </c>
      <c r="J804" s="31"/>
      <c r="K804" s="31"/>
      <c r="L804" s="31"/>
      <c r="M804" s="31"/>
      <c r="N804" s="31"/>
      <c r="O804" s="31"/>
      <c r="P804" s="31"/>
      <c r="Q804" s="31"/>
      <c r="R804" s="31"/>
      <c r="S804" s="31"/>
      <c r="T804" s="31"/>
      <c r="U804" s="31"/>
      <c r="V804" s="31"/>
      <c r="W804" s="31"/>
      <c r="X804" s="31"/>
      <c r="Y804" s="31"/>
      <c r="Z804" s="31"/>
    </row>
    <row r="805" spans="1:26" ht="12.75" customHeight="1" x14ac:dyDescent="0.3">
      <c r="A805" s="51" t="str">
        <f t="shared" ca="1" si="8"/>
        <v/>
      </c>
      <c r="B805" s="52" t="str">
        <f t="shared" ca="1" si="1"/>
        <v/>
      </c>
      <c r="C805" s="58" t="str">
        <f t="shared" ca="1" si="2"/>
        <v/>
      </c>
      <c r="D805" s="58" t="str">
        <f t="shared" ca="1" si="20"/>
        <v/>
      </c>
      <c r="E805" s="56"/>
      <c r="F805" s="58" t="str">
        <f t="shared" ca="1" si="4"/>
        <v/>
      </c>
      <c r="G805" s="58" t="str">
        <f t="shared" ca="1" si="5"/>
        <v/>
      </c>
      <c r="H805" s="58" t="str">
        <f t="shared" ca="1" si="6"/>
        <v/>
      </c>
      <c r="I805" s="58" t="str">
        <f t="shared" ca="1" si="7"/>
        <v/>
      </c>
      <c r="J805" s="31"/>
      <c r="K805" s="31"/>
      <c r="L805" s="31"/>
      <c r="M805" s="31"/>
      <c r="N805" s="31"/>
      <c r="O805" s="31"/>
      <c r="P805" s="31"/>
      <c r="Q805" s="31"/>
      <c r="R805" s="31"/>
      <c r="S805" s="31"/>
      <c r="T805" s="31"/>
      <c r="U805" s="31"/>
      <c r="V805" s="31"/>
      <c r="W805" s="31"/>
      <c r="X805" s="31"/>
      <c r="Y805" s="31"/>
      <c r="Z805" s="31"/>
    </row>
    <row r="806" spans="1:26" ht="12.75" customHeight="1" x14ac:dyDescent="0.3">
      <c r="A806" s="51" t="str">
        <f t="shared" ca="1" si="8"/>
        <v/>
      </c>
      <c r="B806" s="52" t="str">
        <f t="shared" ca="1" si="1"/>
        <v/>
      </c>
      <c r="C806" s="58" t="str">
        <f t="shared" ca="1" si="2"/>
        <v/>
      </c>
      <c r="D806" s="58" t="str">
        <f t="shared" ca="1" si="20"/>
        <v/>
      </c>
      <c r="E806" s="56"/>
      <c r="F806" s="58" t="str">
        <f t="shared" ca="1" si="4"/>
        <v/>
      </c>
      <c r="G806" s="58" t="str">
        <f t="shared" ca="1" si="5"/>
        <v/>
      </c>
      <c r="H806" s="58" t="str">
        <f t="shared" ca="1" si="6"/>
        <v/>
      </c>
      <c r="I806" s="58" t="str">
        <f t="shared" ca="1" si="7"/>
        <v/>
      </c>
      <c r="J806" s="31"/>
      <c r="K806" s="31"/>
      <c r="L806" s="31"/>
      <c r="M806" s="31"/>
      <c r="N806" s="31"/>
      <c r="O806" s="31"/>
      <c r="P806" s="31"/>
      <c r="Q806" s="31"/>
      <c r="R806" s="31"/>
      <c r="S806" s="31"/>
      <c r="T806" s="31"/>
      <c r="U806" s="31"/>
      <c r="V806" s="31"/>
      <c r="W806" s="31"/>
      <c r="X806" s="31"/>
      <c r="Y806" s="31"/>
      <c r="Z806" s="31"/>
    </row>
    <row r="807" spans="1:26" ht="12.75" customHeight="1" x14ac:dyDescent="0.3">
      <c r="A807" s="51" t="str">
        <f t="shared" ca="1" si="8"/>
        <v/>
      </c>
      <c r="B807" s="52" t="str">
        <f t="shared" ca="1" si="1"/>
        <v/>
      </c>
      <c r="C807" s="58" t="str">
        <f t="shared" ca="1" si="2"/>
        <v/>
      </c>
      <c r="D807" s="58" t="str">
        <f t="shared" ca="1" si="20"/>
        <v/>
      </c>
      <c r="E807" s="56"/>
      <c r="F807" s="58" t="str">
        <f t="shared" ca="1" si="4"/>
        <v/>
      </c>
      <c r="G807" s="58" t="str">
        <f t="shared" ca="1" si="5"/>
        <v/>
      </c>
      <c r="H807" s="58" t="str">
        <f t="shared" ca="1" si="6"/>
        <v/>
      </c>
      <c r="I807" s="58" t="str">
        <f t="shared" ca="1" si="7"/>
        <v/>
      </c>
      <c r="J807" s="31"/>
      <c r="K807" s="31"/>
      <c r="L807" s="31"/>
      <c r="M807" s="31"/>
      <c r="N807" s="31"/>
      <c r="O807" s="31"/>
      <c r="P807" s="31"/>
      <c r="Q807" s="31"/>
      <c r="R807" s="31"/>
      <c r="S807" s="31"/>
      <c r="T807" s="31"/>
      <c r="U807" s="31"/>
      <c r="V807" s="31"/>
      <c r="W807" s="31"/>
      <c r="X807" s="31"/>
      <c r="Y807" s="31"/>
      <c r="Z807" s="31"/>
    </row>
    <row r="808" spans="1:26" ht="12.75" customHeight="1" x14ac:dyDescent="0.3">
      <c r="A808" s="51" t="str">
        <f t="shared" ca="1" si="8"/>
        <v/>
      </c>
      <c r="B808" s="52" t="str">
        <f t="shared" ca="1" si="1"/>
        <v/>
      </c>
      <c r="C808" s="58" t="str">
        <f t="shared" ca="1" si="2"/>
        <v/>
      </c>
      <c r="D808" s="58" t="str">
        <f t="shared" ca="1" si="20"/>
        <v/>
      </c>
      <c r="E808" s="56"/>
      <c r="F808" s="58" t="str">
        <f t="shared" ca="1" si="4"/>
        <v/>
      </c>
      <c r="G808" s="58" t="str">
        <f t="shared" ca="1" si="5"/>
        <v/>
      </c>
      <c r="H808" s="58" t="str">
        <f t="shared" ca="1" si="6"/>
        <v/>
      </c>
      <c r="I808" s="58" t="str">
        <f t="shared" ca="1" si="7"/>
        <v/>
      </c>
      <c r="J808" s="31"/>
      <c r="K808" s="31"/>
      <c r="L808" s="31"/>
      <c r="M808" s="31"/>
      <c r="N808" s="31"/>
      <c r="O808" s="31"/>
      <c r="P808" s="31"/>
      <c r="Q808" s="31"/>
      <c r="R808" s="31"/>
      <c r="S808" s="31"/>
      <c r="T808" s="31"/>
      <c r="U808" s="31"/>
      <c r="V808" s="31"/>
      <c r="W808" s="31"/>
      <c r="X808" s="31"/>
      <c r="Y808" s="31"/>
      <c r="Z808" s="31"/>
    </row>
    <row r="809" spans="1:26" ht="12.75" customHeight="1" x14ac:dyDescent="0.3">
      <c r="A809" s="51" t="str">
        <f t="shared" ca="1" si="8"/>
        <v/>
      </c>
      <c r="B809" s="52" t="str">
        <f t="shared" ca="1" si="1"/>
        <v/>
      </c>
      <c r="C809" s="58" t="str">
        <f t="shared" ca="1" si="2"/>
        <v/>
      </c>
      <c r="D809" s="58" t="str">
        <f t="shared" ca="1" si="20"/>
        <v/>
      </c>
      <c r="E809" s="56"/>
      <c r="F809" s="58" t="str">
        <f t="shared" ca="1" si="4"/>
        <v/>
      </c>
      <c r="G809" s="58" t="str">
        <f t="shared" ca="1" si="5"/>
        <v/>
      </c>
      <c r="H809" s="58" t="str">
        <f t="shared" ca="1" si="6"/>
        <v/>
      </c>
      <c r="I809" s="58" t="str">
        <f t="shared" ca="1" si="7"/>
        <v/>
      </c>
      <c r="J809" s="31"/>
      <c r="K809" s="31"/>
      <c r="L809" s="31"/>
      <c r="M809" s="31"/>
      <c r="N809" s="31"/>
      <c r="O809" s="31"/>
      <c r="P809" s="31"/>
      <c r="Q809" s="31"/>
      <c r="R809" s="31"/>
      <c r="S809" s="31"/>
      <c r="T809" s="31"/>
      <c r="U809" s="31"/>
      <c r="V809" s="31"/>
      <c r="W809" s="31"/>
      <c r="X809" s="31"/>
      <c r="Y809" s="31"/>
      <c r="Z809" s="31"/>
    </row>
    <row r="810" spans="1:26" ht="12.75" customHeight="1" x14ac:dyDescent="0.3">
      <c r="A810" s="51" t="str">
        <f t="shared" ca="1" si="8"/>
        <v/>
      </c>
      <c r="B810" s="52" t="str">
        <f t="shared" ca="1" si="1"/>
        <v/>
      </c>
      <c r="C810" s="58" t="str">
        <f t="shared" ca="1" si="2"/>
        <v/>
      </c>
      <c r="D810" s="58" t="str">
        <f t="shared" ca="1" si="20"/>
        <v/>
      </c>
      <c r="E810" s="56"/>
      <c r="F810" s="58" t="str">
        <f t="shared" ca="1" si="4"/>
        <v/>
      </c>
      <c r="G810" s="58" t="str">
        <f t="shared" ca="1" si="5"/>
        <v/>
      </c>
      <c r="H810" s="58" t="str">
        <f t="shared" ca="1" si="6"/>
        <v/>
      </c>
      <c r="I810" s="58" t="str">
        <f t="shared" ca="1" si="7"/>
        <v/>
      </c>
      <c r="J810" s="31"/>
      <c r="K810" s="31"/>
      <c r="L810" s="31"/>
      <c r="M810" s="31"/>
      <c r="N810" s="31"/>
      <c r="O810" s="31"/>
      <c r="P810" s="31"/>
      <c r="Q810" s="31"/>
      <c r="R810" s="31"/>
      <c r="S810" s="31"/>
      <c r="T810" s="31"/>
      <c r="U810" s="31"/>
      <c r="V810" s="31"/>
      <c r="W810" s="31"/>
      <c r="X810" s="31"/>
      <c r="Y810" s="31"/>
      <c r="Z810" s="31"/>
    </row>
    <row r="811" spans="1:26" ht="12.75" customHeight="1" x14ac:dyDescent="0.3">
      <c r="A811" s="51" t="str">
        <f t="shared" ca="1" si="8"/>
        <v/>
      </c>
      <c r="B811" s="52" t="str">
        <f t="shared" ca="1" si="1"/>
        <v/>
      </c>
      <c r="C811" s="58" t="str">
        <f t="shared" ca="1" si="2"/>
        <v/>
      </c>
      <c r="D811" s="58" t="str">
        <f t="shared" ca="1" si="20"/>
        <v/>
      </c>
      <c r="E811" s="56"/>
      <c r="F811" s="58" t="str">
        <f t="shared" ca="1" si="4"/>
        <v/>
      </c>
      <c r="G811" s="58" t="str">
        <f t="shared" ca="1" si="5"/>
        <v/>
      </c>
      <c r="H811" s="58" t="str">
        <f t="shared" ca="1" si="6"/>
        <v/>
      </c>
      <c r="I811" s="58" t="str">
        <f t="shared" ca="1" si="7"/>
        <v/>
      </c>
      <c r="J811" s="31"/>
      <c r="K811" s="31"/>
      <c r="L811" s="31"/>
      <c r="M811" s="31"/>
      <c r="N811" s="31"/>
      <c r="O811" s="31"/>
      <c r="P811" s="31"/>
      <c r="Q811" s="31"/>
      <c r="R811" s="31"/>
      <c r="S811" s="31"/>
      <c r="T811" s="31"/>
      <c r="U811" s="31"/>
      <c r="V811" s="31"/>
      <c r="W811" s="31"/>
      <c r="X811" s="31"/>
      <c r="Y811" s="31"/>
      <c r="Z811" s="31"/>
    </row>
    <row r="812" spans="1:26" ht="12.75" customHeight="1" x14ac:dyDescent="0.3">
      <c r="A812" s="51" t="str">
        <f t="shared" ca="1" si="8"/>
        <v/>
      </c>
      <c r="B812" s="52" t="str">
        <f t="shared" ca="1" si="1"/>
        <v/>
      </c>
      <c r="C812" s="58" t="str">
        <f t="shared" ca="1" si="2"/>
        <v/>
      </c>
      <c r="D812" s="58" t="str">
        <f t="shared" ca="1" si="20"/>
        <v/>
      </c>
      <c r="E812" s="56"/>
      <c r="F812" s="58" t="str">
        <f t="shared" ca="1" si="4"/>
        <v/>
      </c>
      <c r="G812" s="58" t="str">
        <f t="shared" ca="1" si="5"/>
        <v/>
      </c>
      <c r="H812" s="58" t="str">
        <f t="shared" ca="1" si="6"/>
        <v/>
      </c>
      <c r="I812" s="58" t="str">
        <f t="shared" ca="1" si="7"/>
        <v/>
      </c>
      <c r="J812" s="31"/>
      <c r="K812" s="31"/>
      <c r="L812" s="31"/>
      <c r="M812" s="31"/>
      <c r="N812" s="31"/>
      <c r="O812" s="31"/>
      <c r="P812" s="31"/>
      <c r="Q812" s="31"/>
      <c r="R812" s="31"/>
      <c r="S812" s="31"/>
      <c r="T812" s="31"/>
      <c r="U812" s="31"/>
      <c r="V812" s="31"/>
      <c r="W812" s="31"/>
      <c r="X812" s="31"/>
      <c r="Y812" s="31"/>
      <c r="Z812" s="31"/>
    </row>
    <row r="813" spans="1:26" ht="12.75" customHeight="1" x14ac:dyDescent="0.3">
      <c r="A813" s="51" t="str">
        <f t="shared" ca="1" si="8"/>
        <v/>
      </c>
      <c r="B813" s="52" t="str">
        <f t="shared" ca="1" si="1"/>
        <v/>
      </c>
      <c r="C813" s="58" t="str">
        <f t="shared" ca="1" si="2"/>
        <v/>
      </c>
      <c r="D813" s="58" t="str">
        <f t="shared" ca="1" si="20"/>
        <v/>
      </c>
      <c r="E813" s="56"/>
      <c r="F813" s="58" t="str">
        <f t="shared" ca="1" si="4"/>
        <v/>
      </c>
      <c r="G813" s="58" t="str">
        <f t="shared" ca="1" si="5"/>
        <v/>
      </c>
      <c r="H813" s="58" t="str">
        <f t="shared" ca="1" si="6"/>
        <v/>
      </c>
      <c r="I813" s="58" t="str">
        <f t="shared" ca="1" si="7"/>
        <v/>
      </c>
      <c r="J813" s="31"/>
      <c r="K813" s="31"/>
      <c r="L813" s="31"/>
      <c r="M813" s="31"/>
      <c r="N813" s="31"/>
      <c r="O813" s="31"/>
      <c r="P813" s="31"/>
      <c r="Q813" s="31"/>
      <c r="R813" s="31"/>
      <c r="S813" s="31"/>
      <c r="T813" s="31"/>
      <c r="U813" s="31"/>
      <c r="V813" s="31"/>
      <c r="W813" s="31"/>
      <c r="X813" s="31"/>
      <c r="Y813" s="31"/>
      <c r="Z813" s="31"/>
    </row>
    <row r="814" spans="1:26" ht="12.75" customHeight="1" x14ac:dyDescent="0.3">
      <c r="A814" s="51" t="str">
        <f t="shared" ca="1" si="8"/>
        <v/>
      </c>
      <c r="B814" s="52" t="str">
        <f t="shared" ca="1" si="1"/>
        <v/>
      </c>
      <c r="C814" s="58" t="str">
        <f t="shared" ca="1" si="2"/>
        <v/>
      </c>
      <c r="D814" s="58" t="str">
        <f t="shared" ca="1" si="20"/>
        <v/>
      </c>
      <c r="E814" s="56"/>
      <c r="F814" s="58" t="str">
        <f t="shared" ca="1" si="4"/>
        <v/>
      </c>
      <c r="G814" s="58" t="str">
        <f t="shared" ca="1" si="5"/>
        <v/>
      </c>
      <c r="H814" s="58" t="str">
        <f t="shared" ca="1" si="6"/>
        <v/>
      </c>
      <c r="I814" s="58" t="str">
        <f t="shared" ca="1" si="7"/>
        <v/>
      </c>
      <c r="J814" s="31"/>
      <c r="K814" s="31"/>
      <c r="L814" s="31"/>
      <c r="M814" s="31"/>
      <c r="N814" s="31"/>
      <c r="O814" s="31"/>
      <c r="P814" s="31"/>
      <c r="Q814" s="31"/>
      <c r="R814" s="31"/>
      <c r="S814" s="31"/>
      <c r="T814" s="31"/>
      <c r="U814" s="31"/>
      <c r="V814" s="31"/>
      <c r="W814" s="31"/>
      <c r="X814" s="31"/>
      <c r="Y814" s="31"/>
      <c r="Z814" s="31"/>
    </row>
    <row r="815" spans="1:26" ht="12.75" customHeight="1" x14ac:dyDescent="0.3">
      <c r="A815" s="51" t="str">
        <f t="shared" ca="1" si="8"/>
        <v/>
      </c>
      <c r="B815" s="52" t="str">
        <f t="shared" ca="1" si="1"/>
        <v/>
      </c>
      <c r="C815" s="58" t="str">
        <f t="shared" ca="1" si="2"/>
        <v/>
      </c>
      <c r="D815" s="58" t="str">
        <f t="shared" ca="1" si="20"/>
        <v/>
      </c>
      <c r="E815" s="56"/>
      <c r="F815" s="58" t="str">
        <f t="shared" ca="1" si="4"/>
        <v/>
      </c>
      <c r="G815" s="58" t="str">
        <f t="shared" ca="1" si="5"/>
        <v/>
      </c>
      <c r="H815" s="58" t="str">
        <f t="shared" ca="1" si="6"/>
        <v/>
      </c>
      <c r="I815" s="58" t="str">
        <f t="shared" ca="1" si="7"/>
        <v/>
      </c>
      <c r="J815" s="31"/>
      <c r="K815" s="31"/>
      <c r="L815" s="31"/>
      <c r="M815" s="31"/>
      <c r="N815" s="31"/>
      <c r="O815" s="31"/>
      <c r="P815" s="31"/>
      <c r="Q815" s="31"/>
      <c r="R815" s="31"/>
      <c r="S815" s="31"/>
      <c r="T815" s="31"/>
      <c r="U815" s="31"/>
      <c r="V815" s="31"/>
      <c r="W815" s="31"/>
      <c r="X815" s="31"/>
      <c r="Y815" s="31"/>
      <c r="Z815" s="31"/>
    </row>
    <row r="816" spans="1:26" ht="12.75" customHeight="1" x14ac:dyDescent="0.3">
      <c r="A816" s="51" t="str">
        <f t="shared" ca="1" si="8"/>
        <v/>
      </c>
      <c r="B816" s="52" t="str">
        <f t="shared" ca="1" si="1"/>
        <v/>
      </c>
      <c r="C816" s="58" t="str">
        <f t="shared" ca="1" si="2"/>
        <v/>
      </c>
      <c r="D816" s="58" t="str">
        <f t="shared" ca="1" si="20"/>
        <v/>
      </c>
      <c r="E816" s="56"/>
      <c r="F816" s="58" t="str">
        <f t="shared" ca="1" si="4"/>
        <v/>
      </c>
      <c r="G816" s="58" t="str">
        <f t="shared" ca="1" si="5"/>
        <v/>
      </c>
      <c r="H816" s="58" t="str">
        <f t="shared" ca="1" si="6"/>
        <v/>
      </c>
      <c r="I816" s="58" t="str">
        <f t="shared" ca="1" si="7"/>
        <v/>
      </c>
      <c r="J816" s="31"/>
      <c r="K816" s="31"/>
      <c r="L816" s="31"/>
      <c r="M816" s="31"/>
      <c r="N816" s="31"/>
      <c r="O816" s="31"/>
      <c r="P816" s="31"/>
      <c r="Q816" s="31"/>
      <c r="R816" s="31"/>
      <c r="S816" s="31"/>
      <c r="T816" s="31"/>
      <c r="U816" s="31"/>
      <c r="V816" s="31"/>
      <c r="W816" s="31"/>
      <c r="X816" s="31"/>
      <c r="Y816" s="31"/>
      <c r="Z816" s="31"/>
    </row>
    <row r="817" spans="1:26" ht="12.75" customHeight="1" x14ac:dyDescent="0.3">
      <c r="A817" s="51" t="str">
        <f t="shared" ca="1" si="8"/>
        <v/>
      </c>
      <c r="B817" s="52" t="str">
        <f t="shared" ca="1" si="1"/>
        <v/>
      </c>
      <c r="C817" s="58" t="str">
        <f t="shared" ca="1" si="2"/>
        <v/>
      </c>
      <c r="D817" s="58" t="str">
        <f t="shared" ca="1" si="20"/>
        <v/>
      </c>
      <c r="E817" s="56"/>
      <c r="F817" s="58" t="str">
        <f t="shared" ca="1" si="4"/>
        <v/>
      </c>
      <c r="G817" s="58" t="str">
        <f t="shared" ca="1" si="5"/>
        <v/>
      </c>
      <c r="H817" s="58" t="str">
        <f t="shared" ca="1" si="6"/>
        <v/>
      </c>
      <c r="I817" s="58" t="str">
        <f t="shared" ca="1" si="7"/>
        <v/>
      </c>
      <c r="J817" s="31"/>
      <c r="K817" s="31"/>
      <c r="L817" s="31"/>
      <c r="M817" s="31"/>
      <c r="N817" s="31"/>
      <c r="O817" s="31"/>
      <c r="P817" s="31"/>
      <c r="Q817" s="31"/>
      <c r="R817" s="31"/>
      <c r="S817" s="31"/>
      <c r="T817" s="31"/>
      <c r="U817" s="31"/>
      <c r="V817" s="31"/>
      <c r="W817" s="31"/>
      <c r="X817" s="31"/>
      <c r="Y817" s="31"/>
      <c r="Z817" s="31"/>
    </row>
    <row r="818" spans="1:26" ht="12.75" customHeight="1" x14ac:dyDescent="0.3">
      <c r="A818" s="51" t="str">
        <f t="shared" ca="1" si="8"/>
        <v/>
      </c>
      <c r="B818" s="52" t="str">
        <f t="shared" ca="1" si="1"/>
        <v/>
      </c>
      <c r="C818" s="58" t="str">
        <f t="shared" ca="1" si="2"/>
        <v/>
      </c>
      <c r="D818" s="58" t="str">
        <f t="shared" ca="1" si="20"/>
        <v/>
      </c>
      <c r="E818" s="56"/>
      <c r="F818" s="58" t="str">
        <f t="shared" ca="1" si="4"/>
        <v/>
      </c>
      <c r="G818" s="58" t="str">
        <f t="shared" ca="1" si="5"/>
        <v/>
      </c>
      <c r="H818" s="58" t="str">
        <f t="shared" ca="1" si="6"/>
        <v/>
      </c>
      <c r="I818" s="58" t="str">
        <f t="shared" ca="1" si="7"/>
        <v/>
      </c>
      <c r="J818" s="31"/>
      <c r="K818" s="31"/>
      <c r="L818" s="31"/>
      <c r="M818" s="31"/>
      <c r="N818" s="31"/>
      <c r="O818" s="31"/>
      <c r="P818" s="31"/>
      <c r="Q818" s="31"/>
      <c r="R818" s="31"/>
      <c r="S818" s="31"/>
      <c r="T818" s="31"/>
      <c r="U818" s="31"/>
      <c r="V818" s="31"/>
      <c r="W818" s="31"/>
      <c r="X818" s="31"/>
      <c r="Y818" s="31"/>
      <c r="Z818" s="31"/>
    </row>
    <row r="819" spans="1:26" ht="12.75" customHeight="1" x14ac:dyDescent="0.3">
      <c r="A819" s="51" t="str">
        <f t="shared" ca="1" si="8"/>
        <v/>
      </c>
      <c r="B819" s="52" t="str">
        <f t="shared" ca="1" si="1"/>
        <v/>
      </c>
      <c r="C819" s="58" t="str">
        <f t="shared" ca="1" si="2"/>
        <v/>
      </c>
      <c r="D819" s="58" t="str">
        <f t="shared" ca="1" si="20"/>
        <v/>
      </c>
      <c r="E819" s="56"/>
      <c r="F819" s="58" t="str">
        <f t="shared" ca="1" si="4"/>
        <v/>
      </c>
      <c r="G819" s="58" t="str">
        <f t="shared" ca="1" si="5"/>
        <v/>
      </c>
      <c r="H819" s="58" t="str">
        <f t="shared" ca="1" si="6"/>
        <v/>
      </c>
      <c r="I819" s="58" t="str">
        <f t="shared" ca="1" si="7"/>
        <v/>
      </c>
      <c r="J819" s="31"/>
      <c r="K819" s="31"/>
      <c r="L819" s="31"/>
      <c r="M819" s="31"/>
      <c r="N819" s="31"/>
      <c r="O819" s="31"/>
      <c r="P819" s="31"/>
      <c r="Q819" s="31"/>
      <c r="R819" s="31"/>
      <c r="S819" s="31"/>
      <c r="T819" s="31"/>
      <c r="U819" s="31"/>
      <c r="V819" s="31"/>
      <c r="W819" s="31"/>
      <c r="X819" s="31"/>
      <c r="Y819" s="31"/>
      <c r="Z819" s="31"/>
    </row>
    <row r="820" spans="1:26" ht="12.75" customHeight="1" x14ac:dyDescent="0.3">
      <c r="A820" s="51" t="str">
        <f t="shared" ca="1" si="8"/>
        <v/>
      </c>
      <c r="B820" s="52" t="str">
        <f t="shared" ca="1" si="1"/>
        <v/>
      </c>
      <c r="C820" s="58" t="str">
        <f t="shared" ca="1" si="2"/>
        <v/>
      </c>
      <c r="D820" s="58" t="str">
        <f t="shared" ca="1" si="20"/>
        <v/>
      </c>
      <c r="E820" s="56"/>
      <c r="F820" s="58" t="str">
        <f t="shared" ca="1" si="4"/>
        <v/>
      </c>
      <c r="G820" s="58" t="str">
        <f t="shared" ca="1" si="5"/>
        <v/>
      </c>
      <c r="H820" s="58" t="str">
        <f t="shared" ca="1" si="6"/>
        <v/>
      </c>
      <c r="I820" s="58" t="str">
        <f t="shared" ca="1" si="7"/>
        <v/>
      </c>
      <c r="J820" s="31"/>
      <c r="K820" s="31"/>
      <c r="L820" s="31"/>
      <c r="M820" s="31"/>
      <c r="N820" s="31"/>
      <c r="O820" s="31"/>
      <c r="P820" s="31"/>
      <c r="Q820" s="31"/>
      <c r="R820" s="31"/>
      <c r="S820" s="31"/>
      <c r="T820" s="31"/>
      <c r="U820" s="31"/>
      <c r="V820" s="31"/>
      <c r="W820" s="31"/>
      <c r="X820" s="31"/>
      <c r="Y820" s="31"/>
      <c r="Z820" s="31"/>
    </row>
    <row r="821" spans="1:26" ht="12.75" customHeight="1" x14ac:dyDescent="0.3">
      <c r="A821" s="51" t="str">
        <f t="shared" ca="1" si="8"/>
        <v/>
      </c>
      <c r="B821" s="52" t="str">
        <f t="shared" ca="1" si="1"/>
        <v/>
      </c>
      <c r="C821" s="58" t="str">
        <f t="shared" ca="1" si="2"/>
        <v/>
      </c>
      <c r="D821" s="58" t="str">
        <f t="shared" ca="1" si="20"/>
        <v/>
      </c>
      <c r="E821" s="56"/>
      <c r="F821" s="58" t="str">
        <f t="shared" ca="1" si="4"/>
        <v/>
      </c>
      <c r="G821" s="58" t="str">
        <f t="shared" ca="1" si="5"/>
        <v/>
      </c>
      <c r="H821" s="58" t="str">
        <f t="shared" ca="1" si="6"/>
        <v/>
      </c>
      <c r="I821" s="58" t="str">
        <f t="shared" ca="1" si="7"/>
        <v/>
      </c>
      <c r="J821" s="31"/>
      <c r="K821" s="31"/>
      <c r="L821" s="31"/>
      <c r="M821" s="31"/>
      <c r="N821" s="31"/>
      <c r="O821" s="31"/>
      <c r="P821" s="31"/>
      <c r="Q821" s="31"/>
      <c r="R821" s="31"/>
      <c r="S821" s="31"/>
      <c r="T821" s="31"/>
      <c r="U821" s="31"/>
      <c r="V821" s="31"/>
      <c r="W821" s="31"/>
      <c r="X821" s="31"/>
      <c r="Y821" s="31"/>
      <c r="Z821" s="31"/>
    </row>
    <row r="822" spans="1:26" ht="12.75" customHeight="1" x14ac:dyDescent="0.3">
      <c r="A822" s="51" t="str">
        <f t="shared" ca="1" si="8"/>
        <v/>
      </c>
      <c r="B822" s="52" t="str">
        <f t="shared" ca="1" si="1"/>
        <v/>
      </c>
      <c r="C822" s="58" t="str">
        <f t="shared" ca="1" si="2"/>
        <v/>
      </c>
      <c r="D822" s="58" t="str">
        <f t="shared" ca="1" si="20"/>
        <v/>
      </c>
      <c r="E822" s="56"/>
      <c r="F822" s="58" t="str">
        <f t="shared" ca="1" si="4"/>
        <v/>
      </c>
      <c r="G822" s="58" t="str">
        <f t="shared" ca="1" si="5"/>
        <v/>
      </c>
      <c r="H822" s="58" t="str">
        <f t="shared" ca="1" si="6"/>
        <v/>
      </c>
      <c r="I822" s="58" t="str">
        <f t="shared" ca="1" si="7"/>
        <v/>
      </c>
      <c r="J822" s="31"/>
      <c r="K822" s="31"/>
      <c r="L822" s="31"/>
      <c r="M822" s="31"/>
      <c r="N822" s="31"/>
      <c r="O822" s="31"/>
      <c r="P822" s="31"/>
      <c r="Q822" s="31"/>
      <c r="R822" s="31"/>
      <c r="S822" s="31"/>
      <c r="T822" s="31"/>
      <c r="U822" s="31"/>
      <c r="V822" s="31"/>
      <c r="W822" s="31"/>
      <c r="X822" s="31"/>
      <c r="Y822" s="31"/>
      <c r="Z822" s="31"/>
    </row>
    <row r="823" spans="1:26" ht="12.75" customHeight="1" x14ac:dyDescent="0.3">
      <c r="A823" s="51" t="str">
        <f t="shared" ca="1" si="8"/>
        <v/>
      </c>
      <c r="B823" s="52" t="str">
        <f t="shared" ca="1" si="1"/>
        <v/>
      </c>
      <c r="C823" s="58" t="str">
        <f t="shared" ca="1" si="2"/>
        <v/>
      </c>
      <c r="D823" s="58" t="str">
        <f t="shared" ca="1" si="20"/>
        <v/>
      </c>
      <c r="E823" s="56"/>
      <c r="F823" s="58" t="str">
        <f t="shared" ca="1" si="4"/>
        <v/>
      </c>
      <c r="G823" s="58" t="str">
        <f t="shared" ca="1" si="5"/>
        <v/>
      </c>
      <c r="H823" s="58" t="str">
        <f t="shared" ca="1" si="6"/>
        <v/>
      </c>
      <c r="I823" s="58" t="str">
        <f t="shared" ca="1" si="7"/>
        <v/>
      </c>
      <c r="J823" s="31"/>
      <c r="K823" s="31"/>
      <c r="L823" s="31"/>
      <c r="M823" s="31"/>
      <c r="N823" s="31"/>
      <c r="O823" s="31"/>
      <c r="P823" s="31"/>
      <c r="Q823" s="31"/>
      <c r="R823" s="31"/>
      <c r="S823" s="31"/>
      <c r="T823" s="31"/>
      <c r="U823" s="31"/>
      <c r="V823" s="31"/>
      <c r="W823" s="31"/>
      <c r="X823" s="31"/>
      <c r="Y823" s="31"/>
      <c r="Z823" s="31"/>
    </row>
    <row r="824" spans="1:26" ht="12.75" customHeight="1" x14ac:dyDescent="0.3">
      <c r="A824" s="51" t="str">
        <f t="shared" ca="1" si="8"/>
        <v/>
      </c>
      <c r="B824" s="52" t="str">
        <f t="shared" ca="1" si="1"/>
        <v/>
      </c>
      <c r="C824" s="58" t="str">
        <f t="shared" ca="1" si="2"/>
        <v/>
      </c>
      <c r="D824" s="58" t="str">
        <f t="shared" ca="1" si="20"/>
        <v/>
      </c>
      <c r="E824" s="56"/>
      <c r="F824" s="58" t="str">
        <f t="shared" ca="1" si="4"/>
        <v/>
      </c>
      <c r="G824" s="58" t="str">
        <f t="shared" ca="1" si="5"/>
        <v/>
      </c>
      <c r="H824" s="58" t="str">
        <f t="shared" ca="1" si="6"/>
        <v/>
      </c>
      <c r="I824" s="58" t="str">
        <f t="shared" ca="1" si="7"/>
        <v/>
      </c>
      <c r="J824" s="31"/>
      <c r="K824" s="31"/>
      <c r="L824" s="31"/>
      <c r="M824" s="31"/>
      <c r="N824" s="31"/>
      <c r="O824" s="31"/>
      <c r="P824" s="31"/>
      <c r="Q824" s="31"/>
      <c r="R824" s="31"/>
      <c r="S824" s="31"/>
      <c r="T824" s="31"/>
      <c r="U824" s="31"/>
      <c r="V824" s="31"/>
      <c r="W824" s="31"/>
      <c r="X824" s="31"/>
      <c r="Y824" s="31"/>
      <c r="Z824" s="31"/>
    </row>
    <row r="825" spans="1:26" ht="12.75" customHeight="1" x14ac:dyDescent="0.3">
      <c r="A825" s="51" t="str">
        <f t="shared" ca="1" si="8"/>
        <v/>
      </c>
      <c r="B825" s="52" t="str">
        <f t="shared" ca="1" si="1"/>
        <v/>
      </c>
      <c r="C825" s="58" t="str">
        <f t="shared" ca="1" si="2"/>
        <v/>
      </c>
      <c r="D825" s="58" t="str">
        <f t="shared" ca="1" si="20"/>
        <v/>
      </c>
      <c r="E825" s="56"/>
      <c r="F825" s="58" t="str">
        <f t="shared" ca="1" si="4"/>
        <v/>
      </c>
      <c r="G825" s="58" t="str">
        <f t="shared" ca="1" si="5"/>
        <v/>
      </c>
      <c r="H825" s="58" t="str">
        <f t="shared" ca="1" si="6"/>
        <v/>
      </c>
      <c r="I825" s="58" t="str">
        <f t="shared" ca="1" si="7"/>
        <v/>
      </c>
      <c r="J825" s="31"/>
      <c r="K825" s="31"/>
      <c r="L825" s="31"/>
      <c r="M825" s="31"/>
      <c r="N825" s="31"/>
      <c r="O825" s="31"/>
      <c r="P825" s="31"/>
      <c r="Q825" s="31"/>
      <c r="R825" s="31"/>
      <c r="S825" s="31"/>
      <c r="T825" s="31"/>
      <c r="U825" s="31"/>
      <c r="V825" s="31"/>
      <c r="W825" s="31"/>
      <c r="X825" s="31"/>
      <c r="Y825" s="31"/>
      <c r="Z825" s="31"/>
    </row>
    <row r="826" spans="1:26" ht="12.75" customHeight="1" x14ac:dyDescent="0.3">
      <c r="A826" s="51" t="str">
        <f t="shared" ca="1" si="8"/>
        <v/>
      </c>
      <c r="B826" s="52" t="str">
        <f t="shared" ca="1" si="1"/>
        <v/>
      </c>
      <c r="C826" s="58" t="str">
        <f t="shared" ca="1" si="2"/>
        <v/>
      </c>
      <c r="D826" s="58" t="str">
        <f t="shared" ca="1" si="20"/>
        <v/>
      </c>
      <c r="E826" s="56"/>
      <c r="F826" s="58" t="str">
        <f t="shared" ca="1" si="4"/>
        <v/>
      </c>
      <c r="G826" s="58" t="str">
        <f t="shared" ca="1" si="5"/>
        <v/>
      </c>
      <c r="H826" s="58" t="str">
        <f t="shared" ca="1" si="6"/>
        <v/>
      </c>
      <c r="I826" s="58" t="str">
        <f t="shared" ca="1" si="7"/>
        <v/>
      </c>
      <c r="J826" s="31"/>
      <c r="K826" s="31"/>
      <c r="L826" s="31"/>
      <c r="M826" s="31"/>
      <c r="N826" s="31"/>
      <c r="O826" s="31"/>
      <c r="P826" s="31"/>
      <c r="Q826" s="31"/>
      <c r="R826" s="31"/>
      <c r="S826" s="31"/>
      <c r="T826" s="31"/>
      <c r="U826" s="31"/>
      <c r="V826" s="31"/>
      <c r="W826" s="31"/>
      <c r="X826" s="31"/>
      <c r="Y826" s="31"/>
      <c r="Z826" s="31"/>
    </row>
    <row r="827" spans="1:26" ht="12.75" customHeight="1" x14ac:dyDescent="0.3">
      <c r="A827" s="51" t="str">
        <f t="shared" ca="1" si="8"/>
        <v/>
      </c>
      <c r="B827" s="52" t="str">
        <f t="shared" ca="1" si="1"/>
        <v/>
      </c>
      <c r="C827" s="58" t="str">
        <f t="shared" ca="1" si="2"/>
        <v/>
      </c>
      <c r="D827" s="58" t="str">
        <f t="shared" ca="1" si="20"/>
        <v/>
      </c>
      <c r="E827" s="56"/>
      <c r="F827" s="58" t="str">
        <f t="shared" ca="1" si="4"/>
        <v/>
      </c>
      <c r="G827" s="58" t="str">
        <f t="shared" ca="1" si="5"/>
        <v/>
      </c>
      <c r="H827" s="58" t="str">
        <f t="shared" ca="1" si="6"/>
        <v/>
      </c>
      <c r="I827" s="58" t="str">
        <f t="shared" ca="1" si="7"/>
        <v/>
      </c>
      <c r="J827" s="31"/>
      <c r="K827" s="31"/>
      <c r="L827" s="31"/>
      <c r="M827" s="31"/>
      <c r="N827" s="31"/>
      <c r="O827" s="31"/>
      <c r="P827" s="31"/>
      <c r="Q827" s="31"/>
      <c r="R827" s="31"/>
      <c r="S827" s="31"/>
      <c r="T827" s="31"/>
      <c r="U827" s="31"/>
      <c r="V827" s="31"/>
      <c r="W827" s="31"/>
      <c r="X827" s="31"/>
      <c r="Y827" s="31"/>
      <c r="Z827" s="31"/>
    </row>
    <row r="828" spans="1:26" ht="12.75" customHeight="1" x14ac:dyDescent="0.3">
      <c r="A828" s="51" t="str">
        <f t="shared" ca="1" si="8"/>
        <v/>
      </c>
      <c r="B828" s="52" t="str">
        <f t="shared" ca="1" si="1"/>
        <v/>
      </c>
      <c r="C828" s="58" t="str">
        <f t="shared" ca="1" si="2"/>
        <v/>
      </c>
      <c r="D828" s="58" t="str">
        <f t="shared" ca="1" si="20"/>
        <v/>
      </c>
      <c r="E828" s="56"/>
      <c r="F828" s="58" t="str">
        <f t="shared" ca="1" si="4"/>
        <v/>
      </c>
      <c r="G828" s="58" t="str">
        <f t="shared" ca="1" si="5"/>
        <v/>
      </c>
      <c r="H828" s="58" t="str">
        <f t="shared" ca="1" si="6"/>
        <v/>
      </c>
      <c r="I828" s="58" t="str">
        <f t="shared" ca="1" si="7"/>
        <v/>
      </c>
      <c r="J828" s="31"/>
      <c r="K828" s="31"/>
      <c r="L828" s="31"/>
      <c r="M828" s="31"/>
      <c r="N828" s="31"/>
      <c r="O828" s="31"/>
      <c r="P828" s="31"/>
      <c r="Q828" s="31"/>
      <c r="R828" s="31"/>
      <c r="S828" s="31"/>
      <c r="T828" s="31"/>
      <c r="U828" s="31"/>
      <c r="V828" s="31"/>
      <c r="W828" s="31"/>
      <c r="X828" s="31"/>
      <c r="Y828" s="31"/>
      <c r="Z828" s="31"/>
    </row>
    <row r="829" spans="1:26" ht="12.75" customHeight="1" x14ac:dyDescent="0.3">
      <c r="A829" s="51" t="str">
        <f t="shared" ca="1" si="8"/>
        <v/>
      </c>
      <c r="B829" s="52" t="str">
        <f t="shared" ca="1" si="1"/>
        <v/>
      </c>
      <c r="C829" s="58" t="str">
        <f t="shared" ca="1" si="2"/>
        <v/>
      </c>
      <c r="D829" s="58" t="str">
        <f t="shared" ca="1" si="20"/>
        <v/>
      </c>
      <c r="E829" s="56"/>
      <c r="F829" s="58" t="str">
        <f t="shared" ca="1" si="4"/>
        <v/>
      </c>
      <c r="G829" s="58" t="str">
        <f t="shared" ca="1" si="5"/>
        <v/>
      </c>
      <c r="H829" s="58" t="str">
        <f t="shared" ca="1" si="6"/>
        <v/>
      </c>
      <c r="I829" s="58" t="str">
        <f t="shared" ca="1" si="7"/>
        <v/>
      </c>
      <c r="J829" s="31"/>
      <c r="K829" s="31"/>
      <c r="L829" s="31"/>
      <c r="M829" s="31"/>
      <c r="N829" s="31"/>
      <c r="O829" s="31"/>
      <c r="P829" s="31"/>
      <c r="Q829" s="31"/>
      <c r="R829" s="31"/>
      <c r="S829" s="31"/>
      <c r="T829" s="31"/>
      <c r="U829" s="31"/>
      <c r="V829" s="31"/>
      <c r="W829" s="31"/>
      <c r="X829" s="31"/>
      <c r="Y829" s="31"/>
      <c r="Z829" s="31"/>
    </row>
    <row r="830" spans="1:26" ht="12.75" customHeight="1" x14ac:dyDescent="0.3">
      <c r="A830" s="51" t="str">
        <f t="shared" ca="1" si="8"/>
        <v/>
      </c>
      <c r="B830" s="52" t="str">
        <f t="shared" ca="1" si="1"/>
        <v/>
      </c>
      <c r="C830" s="58" t="str">
        <f t="shared" ca="1" si="2"/>
        <v/>
      </c>
      <c r="D830" s="58" t="str">
        <f t="shared" ca="1" si="20"/>
        <v/>
      </c>
      <c r="E830" s="56"/>
      <c r="F830" s="58" t="str">
        <f t="shared" ca="1" si="4"/>
        <v/>
      </c>
      <c r="G830" s="58" t="str">
        <f t="shared" ca="1" si="5"/>
        <v/>
      </c>
      <c r="H830" s="58" t="str">
        <f t="shared" ca="1" si="6"/>
        <v/>
      </c>
      <c r="I830" s="58" t="str">
        <f t="shared" ca="1" si="7"/>
        <v/>
      </c>
      <c r="J830" s="31"/>
      <c r="K830" s="31"/>
      <c r="L830" s="31"/>
      <c r="M830" s="31"/>
      <c r="N830" s="31"/>
      <c r="O830" s="31"/>
      <c r="P830" s="31"/>
      <c r="Q830" s="31"/>
      <c r="R830" s="31"/>
      <c r="S830" s="31"/>
      <c r="T830" s="31"/>
      <c r="U830" s="31"/>
      <c r="V830" s="31"/>
      <c r="W830" s="31"/>
      <c r="X830" s="31"/>
      <c r="Y830" s="31"/>
      <c r="Z830" s="31"/>
    </row>
    <row r="831" spans="1:26" ht="12.75" customHeight="1" x14ac:dyDescent="0.3">
      <c r="A831" s="51" t="str">
        <f t="shared" ca="1" si="8"/>
        <v/>
      </c>
      <c r="B831" s="52" t="str">
        <f t="shared" ca="1" si="1"/>
        <v/>
      </c>
      <c r="C831" s="58" t="str">
        <f t="shared" ca="1" si="2"/>
        <v/>
      </c>
      <c r="D831" s="58" t="str">
        <f t="shared" ca="1" si="20"/>
        <v/>
      </c>
      <c r="E831" s="56"/>
      <c r="F831" s="58" t="str">
        <f t="shared" ca="1" si="4"/>
        <v/>
      </c>
      <c r="G831" s="58" t="str">
        <f t="shared" ca="1" si="5"/>
        <v/>
      </c>
      <c r="H831" s="58" t="str">
        <f t="shared" ca="1" si="6"/>
        <v/>
      </c>
      <c r="I831" s="58" t="str">
        <f t="shared" ca="1" si="7"/>
        <v/>
      </c>
      <c r="J831" s="31"/>
      <c r="K831" s="31"/>
      <c r="L831" s="31"/>
      <c r="M831" s="31"/>
      <c r="N831" s="31"/>
      <c r="O831" s="31"/>
      <c r="P831" s="31"/>
      <c r="Q831" s="31"/>
      <c r="R831" s="31"/>
      <c r="S831" s="31"/>
      <c r="T831" s="31"/>
      <c r="U831" s="31"/>
      <c r="V831" s="31"/>
      <c r="W831" s="31"/>
      <c r="X831" s="31"/>
      <c r="Y831" s="31"/>
      <c r="Z831" s="31"/>
    </row>
    <row r="832" spans="1:26" ht="12.75" customHeight="1" x14ac:dyDescent="0.3">
      <c r="A832" s="51" t="str">
        <f t="shared" ca="1" si="8"/>
        <v/>
      </c>
      <c r="B832" s="52" t="str">
        <f t="shared" ca="1" si="1"/>
        <v/>
      </c>
      <c r="C832" s="58" t="str">
        <f t="shared" ca="1" si="2"/>
        <v/>
      </c>
      <c r="D832" s="58" t="str">
        <f t="shared" ca="1" si="20"/>
        <v/>
      </c>
      <c r="E832" s="56"/>
      <c r="F832" s="58" t="str">
        <f t="shared" ca="1" si="4"/>
        <v/>
      </c>
      <c r="G832" s="58" t="str">
        <f t="shared" ca="1" si="5"/>
        <v/>
      </c>
      <c r="H832" s="58" t="str">
        <f t="shared" ca="1" si="6"/>
        <v/>
      </c>
      <c r="I832" s="58" t="str">
        <f t="shared" ca="1" si="7"/>
        <v/>
      </c>
      <c r="J832" s="31"/>
      <c r="K832" s="31"/>
      <c r="L832" s="31"/>
      <c r="M832" s="31"/>
      <c r="N832" s="31"/>
      <c r="O832" s="31"/>
      <c r="P832" s="31"/>
      <c r="Q832" s="31"/>
      <c r="R832" s="31"/>
      <c r="S832" s="31"/>
      <c r="T832" s="31"/>
      <c r="U832" s="31"/>
      <c r="V832" s="31"/>
      <c r="W832" s="31"/>
      <c r="X832" s="31"/>
      <c r="Y832" s="31"/>
      <c r="Z832" s="31"/>
    </row>
    <row r="833" spans="1:26" ht="12.75" customHeight="1" x14ac:dyDescent="0.3">
      <c r="A833" s="51" t="str">
        <f t="shared" ca="1" si="8"/>
        <v/>
      </c>
      <c r="B833" s="52" t="str">
        <f t="shared" ca="1" si="1"/>
        <v/>
      </c>
      <c r="C833" s="58" t="str">
        <f t="shared" ca="1" si="2"/>
        <v/>
      </c>
      <c r="D833" s="58" t="str">
        <f t="shared" ca="1" si="20"/>
        <v/>
      </c>
      <c r="E833" s="56"/>
      <c r="F833" s="58" t="str">
        <f t="shared" ca="1" si="4"/>
        <v/>
      </c>
      <c r="G833" s="58" t="str">
        <f t="shared" ca="1" si="5"/>
        <v/>
      </c>
      <c r="H833" s="58" t="str">
        <f t="shared" ca="1" si="6"/>
        <v/>
      </c>
      <c r="I833" s="58" t="str">
        <f t="shared" ca="1" si="7"/>
        <v/>
      </c>
      <c r="J833" s="31"/>
      <c r="K833" s="31"/>
      <c r="L833" s="31"/>
      <c r="M833" s="31"/>
      <c r="N833" s="31"/>
      <c r="O833" s="31"/>
      <c r="P833" s="31"/>
      <c r="Q833" s="31"/>
      <c r="R833" s="31"/>
      <c r="S833" s="31"/>
      <c r="T833" s="31"/>
      <c r="U833" s="31"/>
      <c r="V833" s="31"/>
      <c r="W833" s="31"/>
      <c r="X833" s="31"/>
      <c r="Y833" s="31"/>
      <c r="Z833" s="31"/>
    </row>
    <row r="834" spans="1:26" ht="12.75" customHeight="1" x14ac:dyDescent="0.3">
      <c r="A834" s="51" t="str">
        <f t="shared" ca="1" si="8"/>
        <v/>
      </c>
      <c r="B834" s="52" t="str">
        <f t="shared" ca="1" si="1"/>
        <v/>
      </c>
      <c r="C834" s="58" t="str">
        <f t="shared" ca="1" si="2"/>
        <v/>
      </c>
      <c r="D834" s="58" t="str">
        <f t="shared" ca="1" si="20"/>
        <v/>
      </c>
      <c r="E834" s="56"/>
      <c r="F834" s="58" t="str">
        <f t="shared" ca="1" si="4"/>
        <v/>
      </c>
      <c r="G834" s="58" t="str">
        <f t="shared" ca="1" si="5"/>
        <v/>
      </c>
      <c r="H834" s="58" t="str">
        <f t="shared" ca="1" si="6"/>
        <v/>
      </c>
      <c r="I834" s="58" t="str">
        <f t="shared" ca="1" si="7"/>
        <v/>
      </c>
      <c r="J834" s="31"/>
      <c r="K834" s="31"/>
      <c r="L834" s="31"/>
      <c r="M834" s="31"/>
      <c r="N834" s="31"/>
      <c r="O834" s="31"/>
      <c r="P834" s="31"/>
      <c r="Q834" s="31"/>
      <c r="R834" s="31"/>
      <c r="S834" s="31"/>
      <c r="T834" s="31"/>
      <c r="U834" s="31"/>
      <c r="V834" s="31"/>
      <c r="W834" s="31"/>
      <c r="X834" s="31"/>
      <c r="Y834" s="31"/>
      <c r="Z834" s="31"/>
    </row>
    <row r="835" spans="1:26" ht="12.75" customHeight="1" x14ac:dyDescent="0.3">
      <c r="A835" s="51" t="str">
        <f t="shared" ca="1" si="8"/>
        <v/>
      </c>
      <c r="B835" s="52" t="str">
        <f t="shared" ca="1" si="1"/>
        <v/>
      </c>
      <c r="C835" s="58" t="str">
        <f t="shared" ca="1" si="2"/>
        <v/>
      </c>
      <c r="D835" s="58" t="str">
        <f t="shared" ca="1" si="20"/>
        <v/>
      </c>
      <c r="E835" s="56"/>
      <c r="F835" s="58" t="str">
        <f t="shared" ca="1" si="4"/>
        <v/>
      </c>
      <c r="G835" s="58" t="str">
        <f t="shared" ca="1" si="5"/>
        <v/>
      </c>
      <c r="H835" s="58" t="str">
        <f t="shared" ca="1" si="6"/>
        <v/>
      </c>
      <c r="I835" s="58" t="str">
        <f t="shared" ca="1" si="7"/>
        <v/>
      </c>
      <c r="J835" s="31"/>
      <c r="K835" s="31"/>
      <c r="L835" s="31"/>
      <c r="M835" s="31"/>
      <c r="N835" s="31"/>
      <c r="O835" s="31"/>
      <c r="P835" s="31"/>
      <c r="Q835" s="31"/>
      <c r="R835" s="31"/>
      <c r="S835" s="31"/>
      <c r="T835" s="31"/>
      <c r="U835" s="31"/>
      <c r="V835" s="31"/>
      <c r="W835" s="31"/>
      <c r="X835" s="31"/>
      <c r="Y835" s="31"/>
      <c r="Z835" s="31"/>
    </row>
    <row r="836" spans="1:26" ht="12.75" customHeight="1" x14ac:dyDescent="0.3">
      <c r="A836" s="51" t="str">
        <f t="shared" ca="1" si="8"/>
        <v/>
      </c>
      <c r="B836" s="52" t="str">
        <f t="shared" ca="1" si="1"/>
        <v/>
      </c>
      <c r="C836" s="58" t="str">
        <f t="shared" ca="1" si="2"/>
        <v/>
      </c>
      <c r="D836" s="58" t="str">
        <f t="shared" ca="1" si="20"/>
        <v/>
      </c>
      <c r="E836" s="56"/>
      <c r="F836" s="58" t="str">
        <f t="shared" ca="1" si="4"/>
        <v/>
      </c>
      <c r="G836" s="58" t="str">
        <f t="shared" ca="1" si="5"/>
        <v/>
      </c>
      <c r="H836" s="58" t="str">
        <f t="shared" ca="1" si="6"/>
        <v/>
      </c>
      <c r="I836" s="58" t="str">
        <f t="shared" ca="1" si="7"/>
        <v/>
      </c>
      <c r="J836" s="31"/>
      <c r="K836" s="31"/>
      <c r="L836" s="31"/>
      <c r="M836" s="31"/>
      <c r="N836" s="31"/>
      <c r="O836" s="31"/>
      <c r="P836" s="31"/>
      <c r="Q836" s="31"/>
      <c r="R836" s="31"/>
      <c r="S836" s="31"/>
      <c r="T836" s="31"/>
      <c r="U836" s="31"/>
      <c r="V836" s="31"/>
      <c r="W836" s="31"/>
      <c r="X836" s="31"/>
      <c r="Y836" s="31"/>
      <c r="Z836" s="31"/>
    </row>
    <row r="837" spans="1:26" ht="12.75" customHeight="1" x14ac:dyDescent="0.3">
      <c r="A837" s="51" t="str">
        <f t="shared" ca="1" si="8"/>
        <v/>
      </c>
      <c r="B837" s="52" t="str">
        <f t="shared" ca="1" si="1"/>
        <v/>
      </c>
      <c r="C837" s="58" t="str">
        <f t="shared" ca="1" si="2"/>
        <v/>
      </c>
      <c r="D837" s="58" t="str">
        <f t="shared" ca="1" si="20"/>
        <v/>
      </c>
      <c r="E837" s="56"/>
      <c r="F837" s="58" t="str">
        <f t="shared" ca="1" si="4"/>
        <v/>
      </c>
      <c r="G837" s="58" t="str">
        <f t="shared" ca="1" si="5"/>
        <v/>
      </c>
      <c r="H837" s="58" t="str">
        <f t="shared" ca="1" si="6"/>
        <v/>
      </c>
      <c r="I837" s="58" t="str">
        <f t="shared" ca="1" si="7"/>
        <v/>
      </c>
      <c r="J837" s="31"/>
      <c r="K837" s="31"/>
      <c r="L837" s="31"/>
      <c r="M837" s="31"/>
      <c r="N837" s="31"/>
      <c r="O837" s="31"/>
      <c r="P837" s="31"/>
      <c r="Q837" s="31"/>
      <c r="R837" s="31"/>
      <c r="S837" s="31"/>
      <c r="T837" s="31"/>
      <c r="U837" s="31"/>
      <c r="V837" s="31"/>
      <c r="W837" s="31"/>
      <c r="X837" s="31"/>
      <c r="Y837" s="31"/>
      <c r="Z837" s="31"/>
    </row>
    <row r="838" spans="1:26" ht="12.75" customHeight="1" x14ac:dyDescent="0.3">
      <c r="A838" s="51" t="str">
        <f t="shared" ca="1" si="8"/>
        <v/>
      </c>
      <c r="B838" s="52" t="str">
        <f t="shared" ca="1" si="1"/>
        <v/>
      </c>
      <c r="C838" s="58" t="str">
        <f t="shared" ca="1" si="2"/>
        <v/>
      </c>
      <c r="D838" s="58" t="str">
        <f t="shared" ca="1" si="20"/>
        <v/>
      </c>
      <c r="E838" s="56"/>
      <c r="F838" s="58" t="str">
        <f t="shared" ca="1" si="4"/>
        <v/>
      </c>
      <c r="G838" s="58" t="str">
        <f t="shared" ca="1" si="5"/>
        <v/>
      </c>
      <c r="H838" s="58" t="str">
        <f t="shared" ca="1" si="6"/>
        <v/>
      </c>
      <c r="I838" s="58" t="str">
        <f t="shared" ca="1" si="7"/>
        <v/>
      </c>
      <c r="J838" s="31"/>
      <c r="K838" s="31"/>
      <c r="L838" s="31"/>
      <c r="M838" s="31"/>
      <c r="N838" s="31"/>
      <c r="O838" s="31"/>
      <c r="P838" s="31"/>
      <c r="Q838" s="31"/>
      <c r="R838" s="31"/>
      <c r="S838" s="31"/>
      <c r="T838" s="31"/>
      <c r="U838" s="31"/>
      <c r="V838" s="31"/>
      <c r="W838" s="31"/>
      <c r="X838" s="31"/>
      <c r="Y838" s="31"/>
      <c r="Z838" s="31"/>
    </row>
    <row r="839" spans="1:26" ht="12.75" customHeight="1" x14ac:dyDescent="0.3">
      <c r="A839" s="51" t="str">
        <f t="shared" ca="1" si="8"/>
        <v/>
      </c>
      <c r="B839" s="52" t="str">
        <f t="shared" ca="1" si="1"/>
        <v/>
      </c>
      <c r="C839" s="58" t="str">
        <f t="shared" ca="1" si="2"/>
        <v/>
      </c>
      <c r="D839" s="58" t="str">
        <f t="shared" ca="1" si="20"/>
        <v/>
      </c>
      <c r="E839" s="56"/>
      <c r="F839" s="58" t="str">
        <f t="shared" ca="1" si="4"/>
        <v/>
      </c>
      <c r="G839" s="58" t="str">
        <f t="shared" ca="1" si="5"/>
        <v/>
      </c>
      <c r="H839" s="58" t="str">
        <f t="shared" ca="1" si="6"/>
        <v/>
      </c>
      <c r="I839" s="58" t="str">
        <f t="shared" ca="1" si="7"/>
        <v/>
      </c>
      <c r="J839" s="31"/>
      <c r="K839" s="31"/>
      <c r="L839" s="31"/>
      <c r="M839" s="31"/>
      <c r="N839" s="31"/>
      <c r="O839" s="31"/>
      <c r="P839" s="31"/>
      <c r="Q839" s="31"/>
      <c r="R839" s="31"/>
      <c r="S839" s="31"/>
      <c r="T839" s="31"/>
      <c r="U839" s="31"/>
      <c r="V839" s="31"/>
      <c r="W839" s="31"/>
      <c r="X839" s="31"/>
      <c r="Y839" s="31"/>
      <c r="Z839" s="31"/>
    </row>
    <row r="840" spans="1:26" ht="12.75" customHeight="1" x14ac:dyDescent="0.3">
      <c r="A840" s="51" t="str">
        <f t="shared" ca="1" si="8"/>
        <v/>
      </c>
      <c r="B840" s="52" t="str">
        <f t="shared" ca="1" si="1"/>
        <v/>
      </c>
      <c r="C840" s="58" t="str">
        <f t="shared" ca="1" si="2"/>
        <v/>
      </c>
      <c r="D840" s="58" t="str">
        <f t="shared" ca="1" si="20"/>
        <v/>
      </c>
      <c r="E840" s="56"/>
      <c r="F840" s="58" t="str">
        <f t="shared" ca="1" si="4"/>
        <v/>
      </c>
      <c r="G840" s="58" t="str">
        <f t="shared" ca="1" si="5"/>
        <v/>
      </c>
      <c r="H840" s="58" t="str">
        <f t="shared" ca="1" si="6"/>
        <v/>
      </c>
      <c r="I840" s="58" t="str">
        <f t="shared" ca="1" si="7"/>
        <v/>
      </c>
      <c r="J840" s="31"/>
      <c r="K840" s="31"/>
      <c r="L840" s="31"/>
      <c r="M840" s="31"/>
      <c r="N840" s="31"/>
      <c r="O840" s="31"/>
      <c r="P840" s="31"/>
      <c r="Q840" s="31"/>
      <c r="R840" s="31"/>
      <c r="S840" s="31"/>
      <c r="T840" s="31"/>
      <c r="U840" s="31"/>
      <c r="V840" s="31"/>
      <c r="W840" s="31"/>
      <c r="X840" s="31"/>
      <c r="Y840" s="31"/>
      <c r="Z840" s="31"/>
    </row>
    <row r="841" spans="1:26" ht="12.75" customHeight="1" x14ac:dyDescent="0.3">
      <c r="A841" s="51" t="str">
        <f t="shared" ca="1" si="8"/>
        <v/>
      </c>
      <c r="B841" s="52" t="str">
        <f t="shared" ca="1" si="1"/>
        <v/>
      </c>
      <c r="C841" s="58" t="str">
        <f t="shared" ca="1" si="2"/>
        <v/>
      </c>
      <c r="D841" s="58" t="str">
        <f t="shared" ca="1" si="20"/>
        <v/>
      </c>
      <c r="E841" s="56"/>
      <c r="F841" s="58" t="str">
        <f t="shared" ca="1" si="4"/>
        <v/>
      </c>
      <c r="G841" s="58" t="str">
        <f t="shared" ca="1" si="5"/>
        <v/>
      </c>
      <c r="H841" s="58" t="str">
        <f t="shared" ca="1" si="6"/>
        <v/>
      </c>
      <c r="I841" s="58" t="str">
        <f t="shared" ca="1" si="7"/>
        <v/>
      </c>
      <c r="J841" s="31"/>
      <c r="K841" s="31"/>
      <c r="L841" s="31"/>
      <c r="M841" s="31"/>
      <c r="N841" s="31"/>
      <c r="O841" s="31"/>
      <c r="P841" s="31"/>
      <c r="Q841" s="31"/>
      <c r="R841" s="31"/>
      <c r="S841" s="31"/>
      <c r="T841" s="31"/>
      <c r="U841" s="31"/>
      <c r="V841" s="31"/>
      <c r="W841" s="31"/>
      <c r="X841" s="31"/>
      <c r="Y841" s="31"/>
      <c r="Z841" s="31"/>
    </row>
    <row r="842" spans="1:26" ht="12.75" customHeight="1" x14ac:dyDescent="0.3">
      <c r="A842" s="51" t="str">
        <f t="shared" ca="1" si="8"/>
        <v/>
      </c>
      <c r="B842" s="52" t="str">
        <f t="shared" ca="1" si="1"/>
        <v/>
      </c>
      <c r="C842" s="58" t="str">
        <f t="shared" ca="1" si="2"/>
        <v/>
      </c>
      <c r="D842" s="58" t="str">
        <f t="shared" ca="1" si="20"/>
        <v/>
      </c>
      <c r="E842" s="56"/>
      <c r="F842" s="58" t="str">
        <f t="shared" ca="1" si="4"/>
        <v/>
      </c>
      <c r="G842" s="58" t="str">
        <f t="shared" ca="1" si="5"/>
        <v/>
      </c>
      <c r="H842" s="58" t="str">
        <f t="shared" ca="1" si="6"/>
        <v/>
      </c>
      <c r="I842" s="58" t="str">
        <f t="shared" ca="1" si="7"/>
        <v/>
      </c>
      <c r="J842" s="31"/>
      <c r="K842" s="31"/>
      <c r="L842" s="31"/>
      <c r="M842" s="31"/>
      <c r="N842" s="31"/>
      <c r="O842" s="31"/>
      <c r="P842" s="31"/>
      <c r="Q842" s="31"/>
      <c r="R842" s="31"/>
      <c r="S842" s="31"/>
      <c r="T842" s="31"/>
      <c r="U842" s="31"/>
      <c r="V842" s="31"/>
      <c r="W842" s="31"/>
      <c r="X842" s="31"/>
      <c r="Y842" s="31"/>
      <c r="Z842" s="31"/>
    </row>
    <row r="843" spans="1:26" ht="12.75" customHeight="1" x14ac:dyDescent="0.3">
      <c r="A843" s="51" t="str">
        <f t="shared" ca="1" si="8"/>
        <v/>
      </c>
      <c r="B843" s="52" t="str">
        <f t="shared" ca="1" si="1"/>
        <v/>
      </c>
      <c r="C843" s="58" t="str">
        <f t="shared" ca="1" si="2"/>
        <v/>
      </c>
      <c r="D843" s="58" t="str">
        <f t="shared" ca="1" si="20"/>
        <v/>
      </c>
      <c r="E843" s="56"/>
      <c r="F843" s="58" t="str">
        <f t="shared" ca="1" si="4"/>
        <v/>
      </c>
      <c r="G843" s="58" t="str">
        <f t="shared" ca="1" si="5"/>
        <v/>
      </c>
      <c r="H843" s="58" t="str">
        <f t="shared" ca="1" si="6"/>
        <v/>
      </c>
      <c r="I843" s="58" t="str">
        <f t="shared" ca="1" si="7"/>
        <v/>
      </c>
      <c r="J843" s="31"/>
      <c r="K843" s="31"/>
      <c r="L843" s="31"/>
      <c r="M843" s="31"/>
      <c r="N843" s="31"/>
      <c r="O843" s="31"/>
      <c r="P843" s="31"/>
      <c r="Q843" s="31"/>
      <c r="R843" s="31"/>
      <c r="S843" s="31"/>
      <c r="T843" s="31"/>
      <c r="U843" s="31"/>
      <c r="V843" s="31"/>
      <c r="W843" s="31"/>
      <c r="X843" s="31"/>
      <c r="Y843" s="31"/>
      <c r="Z843" s="31"/>
    </row>
    <row r="844" spans="1:26" ht="12.75" customHeight="1" x14ac:dyDescent="0.3">
      <c r="A844" s="51" t="str">
        <f t="shared" ca="1" si="8"/>
        <v/>
      </c>
      <c r="B844" s="52" t="str">
        <f t="shared" ca="1" si="1"/>
        <v/>
      </c>
      <c r="C844" s="58" t="str">
        <f t="shared" ca="1" si="2"/>
        <v/>
      </c>
      <c r="D844" s="58" t="str">
        <f t="shared" ca="1" si="20"/>
        <v/>
      </c>
      <c r="E844" s="56"/>
      <c r="F844" s="58" t="str">
        <f t="shared" ca="1" si="4"/>
        <v/>
      </c>
      <c r="G844" s="58" t="str">
        <f t="shared" ca="1" si="5"/>
        <v/>
      </c>
      <c r="H844" s="58" t="str">
        <f t="shared" ca="1" si="6"/>
        <v/>
      </c>
      <c r="I844" s="58" t="str">
        <f t="shared" ca="1" si="7"/>
        <v/>
      </c>
      <c r="J844" s="31"/>
      <c r="K844" s="31"/>
      <c r="L844" s="31"/>
      <c r="M844" s="31"/>
      <c r="N844" s="31"/>
      <c r="O844" s="31"/>
      <c r="P844" s="31"/>
      <c r="Q844" s="31"/>
      <c r="R844" s="31"/>
      <c r="S844" s="31"/>
      <c r="T844" s="31"/>
      <c r="U844" s="31"/>
      <c r="V844" s="31"/>
      <c r="W844" s="31"/>
      <c r="X844" s="31"/>
      <c r="Y844" s="31"/>
      <c r="Z844" s="31"/>
    </row>
    <row r="845" spans="1:26" ht="12.75" customHeight="1" x14ac:dyDescent="0.3">
      <c r="A845" s="51" t="str">
        <f t="shared" ca="1" si="8"/>
        <v/>
      </c>
      <c r="B845" s="52" t="str">
        <f t="shared" ca="1" si="1"/>
        <v/>
      </c>
      <c r="C845" s="58" t="str">
        <f t="shared" ca="1" si="2"/>
        <v/>
      </c>
      <c r="D845" s="58" t="str">
        <f t="shared" ca="1" si="20"/>
        <v/>
      </c>
      <c r="E845" s="56"/>
      <c r="F845" s="58" t="str">
        <f t="shared" ca="1" si="4"/>
        <v/>
      </c>
      <c r="G845" s="58" t="str">
        <f t="shared" ca="1" si="5"/>
        <v/>
      </c>
      <c r="H845" s="58" t="str">
        <f t="shared" ca="1" si="6"/>
        <v/>
      </c>
      <c r="I845" s="58" t="str">
        <f t="shared" ca="1" si="7"/>
        <v/>
      </c>
      <c r="J845" s="31"/>
      <c r="K845" s="31"/>
      <c r="L845" s="31"/>
      <c r="M845" s="31"/>
      <c r="N845" s="31"/>
      <c r="O845" s="31"/>
      <c r="P845" s="31"/>
      <c r="Q845" s="31"/>
      <c r="R845" s="31"/>
      <c r="S845" s="31"/>
      <c r="T845" s="31"/>
      <c r="U845" s="31"/>
      <c r="V845" s="31"/>
      <c r="W845" s="31"/>
      <c r="X845" s="31"/>
      <c r="Y845" s="31"/>
      <c r="Z845" s="31"/>
    </row>
    <row r="846" spans="1:26" ht="12.75" customHeight="1" x14ac:dyDescent="0.3">
      <c r="A846" s="51" t="str">
        <f t="shared" ca="1" si="8"/>
        <v/>
      </c>
      <c r="B846" s="52" t="str">
        <f t="shared" ca="1" si="1"/>
        <v/>
      </c>
      <c r="C846" s="58" t="str">
        <f t="shared" ca="1" si="2"/>
        <v/>
      </c>
      <c r="D846" s="58" t="str">
        <f t="shared" ca="1" si="20"/>
        <v/>
      </c>
      <c r="E846" s="56"/>
      <c r="F846" s="58" t="str">
        <f t="shared" ca="1" si="4"/>
        <v/>
      </c>
      <c r="G846" s="58" t="str">
        <f t="shared" ca="1" si="5"/>
        <v/>
      </c>
      <c r="H846" s="58" t="str">
        <f t="shared" ca="1" si="6"/>
        <v/>
      </c>
      <c r="I846" s="58" t="str">
        <f t="shared" ca="1" si="7"/>
        <v/>
      </c>
      <c r="J846" s="31"/>
      <c r="K846" s="31"/>
      <c r="L846" s="31"/>
      <c r="M846" s="31"/>
      <c r="N846" s="31"/>
      <c r="O846" s="31"/>
      <c r="P846" s="31"/>
      <c r="Q846" s="31"/>
      <c r="R846" s="31"/>
      <c r="S846" s="31"/>
      <c r="T846" s="31"/>
      <c r="U846" s="31"/>
      <c r="V846" s="31"/>
      <c r="W846" s="31"/>
      <c r="X846" s="31"/>
      <c r="Y846" s="31"/>
      <c r="Z846" s="31"/>
    </row>
    <row r="847" spans="1:26" ht="12.75" customHeight="1" x14ac:dyDescent="0.3">
      <c r="A847" s="51" t="str">
        <f t="shared" ca="1" si="8"/>
        <v/>
      </c>
      <c r="B847" s="52" t="str">
        <f t="shared" ca="1" si="1"/>
        <v/>
      </c>
      <c r="C847" s="58" t="str">
        <f t="shared" ca="1" si="2"/>
        <v/>
      </c>
      <c r="D847" s="58" t="str">
        <f t="shared" ca="1" si="20"/>
        <v/>
      </c>
      <c r="E847" s="56"/>
      <c r="F847" s="58" t="str">
        <f t="shared" ca="1" si="4"/>
        <v/>
      </c>
      <c r="G847" s="58" t="str">
        <f t="shared" ca="1" si="5"/>
        <v/>
      </c>
      <c r="H847" s="58" t="str">
        <f t="shared" ca="1" si="6"/>
        <v/>
      </c>
      <c r="I847" s="58" t="str">
        <f t="shared" ca="1" si="7"/>
        <v/>
      </c>
      <c r="J847" s="31"/>
      <c r="K847" s="31"/>
      <c r="L847" s="31"/>
      <c r="M847" s="31"/>
      <c r="N847" s="31"/>
      <c r="O847" s="31"/>
      <c r="P847" s="31"/>
      <c r="Q847" s="31"/>
      <c r="R847" s="31"/>
      <c r="S847" s="31"/>
      <c r="T847" s="31"/>
      <c r="U847" s="31"/>
      <c r="V847" s="31"/>
      <c r="W847" s="31"/>
      <c r="X847" s="31"/>
      <c r="Y847" s="31"/>
      <c r="Z847" s="31"/>
    </row>
    <row r="848" spans="1:26" ht="12.75" customHeight="1" x14ac:dyDescent="0.3">
      <c r="A848" s="51" t="str">
        <f t="shared" ca="1" si="8"/>
        <v/>
      </c>
      <c r="B848" s="52" t="str">
        <f t="shared" ca="1" si="1"/>
        <v/>
      </c>
      <c r="C848" s="58" t="str">
        <f t="shared" ca="1" si="2"/>
        <v/>
      </c>
      <c r="D848" s="58" t="str">
        <f t="shared" ca="1" si="20"/>
        <v/>
      </c>
      <c r="E848" s="56"/>
      <c r="F848" s="58" t="str">
        <f t="shared" ca="1" si="4"/>
        <v/>
      </c>
      <c r="G848" s="58" t="str">
        <f t="shared" ca="1" si="5"/>
        <v/>
      </c>
      <c r="H848" s="58" t="str">
        <f t="shared" ca="1" si="6"/>
        <v/>
      </c>
      <c r="I848" s="58" t="str">
        <f t="shared" ca="1" si="7"/>
        <v/>
      </c>
      <c r="J848" s="31"/>
      <c r="K848" s="31"/>
      <c r="L848" s="31"/>
      <c r="M848" s="31"/>
      <c r="N848" s="31"/>
      <c r="O848" s="31"/>
      <c r="P848" s="31"/>
      <c r="Q848" s="31"/>
      <c r="R848" s="31"/>
      <c r="S848" s="31"/>
      <c r="T848" s="31"/>
      <c r="U848" s="31"/>
      <c r="V848" s="31"/>
      <c r="W848" s="31"/>
      <c r="X848" s="31"/>
      <c r="Y848" s="31"/>
      <c r="Z848" s="31"/>
    </row>
    <row r="849" spans="1:26" ht="12.75" customHeight="1" x14ac:dyDescent="0.3">
      <c r="A849" s="51" t="str">
        <f t="shared" ca="1" si="8"/>
        <v/>
      </c>
      <c r="B849" s="52" t="str">
        <f t="shared" ca="1" si="1"/>
        <v/>
      </c>
      <c r="C849" s="58" t="str">
        <f t="shared" ca="1" si="2"/>
        <v/>
      </c>
      <c r="D849" s="58" t="str">
        <f t="shared" ca="1" si="20"/>
        <v/>
      </c>
      <c r="E849" s="56"/>
      <c r="F849" s="58" t="str">
        <f t="shared" ca="1" si="4"/>
        <v/>
      </c>
      <c r="G849" s="58" t="str">
        <f t="shared" ca="1" si="5"/>
        <v/>
      </c>
      <c r="H849" s="58" t="str">
        <f t="shared" ca="1" si="6"/>
        <v/>
      </c>
      <c r="I849" s="58" t="str">
        <f t="shared" ca="1" si="7"/>
        <v/>
      </c>
      <c r="J849" s="31"/>
      <c r="K849" s="31"/>
      <c r="L849" s="31"/>
      <c r="M849" s="31"/>
      <c r="N849" s="31"/>
      <c r="O849" s="31"/>
      <c r="P849" s="31"/>
      <c r="Q849" s="31"/>
      <c r="R849" s="31"/>
      <c r="S849" s="31"/>
      <c r="T849" s="31"/>
      <c r="U849" s="31"/>
      <c r="V849" s="31"/>
      <c r="W849" s="31"/>
      <c r="X849" s="31"/>
      <c r="Y849" s="31"/>
      <c r="Z849" s="31"/>
    </row>
    <row r="850" spans="1:26" ht="12.75" customHeight="1" x14ac:dyDescent="0.3">
      <c r="A850" s="51" t="str">
        <f t="shared" ca="1" si="8"/>
        <v/>
      </c>
      <c r="B850" s="52" t="str">
        <f t="shared" ca="1" si="1"/>
        <v/>
      </c>
      <c r="C850" s="58" t="str">
        <f t="shared" ca="1" si="2"/>
        <v/>
      </c>
      <c r="D850" s="58" t="str">
        <f t="shared" ca="1" si="20"/>
        <v/>
      </c>
      <c r="E850" s="56"/>
      <c r="F850" s="58" t="str">
        <f t="shared" ca="1" si="4"/>
        <v/>
      </c>
      <c r="G850" s="58" t="str">
        <f t="shared" ca="1" si="5"/>
        <v/>
      </c>
      <c r="H850" s="58" t="str">
        <f t="shared" ca="1" si="6"/>
        <v/>
      </c>
      <c r="I850" s="58" t="str">
        <f t="shared" ca="1" si="7"/>
        <v/>
      </c>
      <c r="J850" s="31"/>
      <c r="K850" s="31"/>
      <c r="L850" s="31"/>
      <c r="M850" s="31"/>
      <c r="N850" s="31"/>
      <c r="O850" s="31"/>
      <c r="P850" s="31"/>
      <c r="Q850" s="31"/>
      <c r="R850" s="31"/>
      <c r="S850" s="31"/>
      <c r="T850" s="31"/>
      <c r="U850" s="31"/>
      <c r="V850" s="31"/>
      <c r="W850" s="31"/>
      <c r="X850" s="31"/>
      <c r="Y850" s="31"/>
      <c r="Z850" s="31"/>
    </row>
    <row r="851" spans="1:26" ht="12.75" customHeight="1" x14ac:dyDescent="0.3">
      <c r="A851" s="51" t="str">
        <f t="shared" ca="1" si="8"/>
        <v/>
      </c>
      <c r="B851" s="52" t="str">
        <f t="shared" ca="1" si="1"/>
        <v/>
      </c>
      <c r="C851" s="58" t="str">
        <f t="shared" ca="1" si="2"/>
        <v/>
      </c>
      <c r="D851" s="58" t="str">
        <f t="shared" ca="1" si="20"/>
        <v/>
      </c>
      <c r="E851" s="56"/>
      <c r="F851" s="58" t="str">
        <f t="shared" ca="1" si="4"/>
        <v/>
      </c>
      <c r="G851" s="58" t="str">
        <f t="shared" ca="1" si="5"/>
        <v/>
      </c>
      <c r="H851" s="58" t="str">
        <f t="shared" ca="1" si="6"/>
        <v/>
      </c>
      <c r="I851" s="58" t="str">
        <f t="shared" ca="1" si="7"/>
        <v/>
      </c>
      <c r="J851" s="31"/>
      <c r="K851" s="31"/>
      <c r="L851" s="31"/>
      <c r="M851" s="31"/>
      <c r="N851" s="31"/>
      <c r="O851" s="31"/>
      <c r="P851" s="31"/>
      <c r="Q851" s="31"/>
      <c r="R851" s="31"/>
      <c r="S851" s="31"/>
      <c r="T851" s="31"/>
      <c r="U851" s="31"/>
      <c r="V851" s="31"/>
      <c r="W851" s="31"/>
      <c r="X851" s="31"/>
      <c r="Y851" s="31"/>
      <c r="Z851" s="31"/>
    </row>
    <row r="852" spans="1:26" ht="12.75" customHeight="1" x14ac:dyDescent="0.3">
      <c r="A852" s="51" t="str">
        <f t="shared" ca="1" si="8"/>
        <v/>
      </c>
      <c r="B852" s="52" t="str">
        <f t="shared" ca="1" si="1"/>
        <v/>
      </c>
      <c r="C852" s="58" t="str">
        <f t="shared" ca="1" si="2"/>
        <v/>
      </c>
      <c r="D852" s="58" t="str">
        <f t="shared" ca="1" si="20"/>
        <v/>
      </c>
      <c r="E852" s="56"/>
      <c r="F852" s="58" t="str">
        <f t="shared" ca="1" si="4"/>
        <v/>
      </c>
      <c r="G852" s="58" t="str">
        <f t="shared" ca="1" si="5"/>
        <v/>
      </c>
      <c r="H852" s="58" t="str">
        <f t="shared" ca="1" si="6"/>
        <v/>
      </c>
      <c r="I852" s="58" t="str">
        <f t="shared" ca="1" si="7"/>
        <v/>
      </c>
      <c r="J852" s="31"/>
      <c r="K852" s="31"/>
      <c r="L852" s="31"/>
      <c r="M852" s="31"/>
      <c r="N852" s="31"/>
      <c r="O852" s="31"/>
      <c r="P852" s="31"/>
      <c r="Q852" s="31"/>
      <c r="R852" s="31"/>
      <c r="S852" s="31"/>
      <c r="T852" s="31"/>
      <c r="U852" s="31"/>
      <c r="V852" s="31"/>
      <c r="W852" s="31"/>
      <c r="X852" s="31"/>
      <c r="Y852" s="31"/>
      <c r="Z852" s="31"/>
    </row>
    <row r="853" spans="1:26" ht="12.75" customHeight="1" x14ac:dyDescent="0.3">
      <c r="A853" s="51" t="str">
        <f t="shared" ca="1" si="8"/>
        <v/>
      </c>
      <c r="B853" s="52" t="str">
        <f t="shared" ca="1" si="1"/>
        <v/>
      </c>
      <c r="C853" s="58" t="str">
        <f t="shared" ca="1" si="2"/>
        <v/>
      </c>
      <c r="D853" s="58" t="str">
        <f t="shared" ca="1" si="20"/>
        <v/>
      </c>
      <c r="E853" s="56"/>
      <c r="F853" s="58" t="str">
        <f t="shared" ca="1" si="4"/>
        <v/>
      </c>
      <c r="G853" s="58" t="str">
        <f t="shared" ca="1" si="5"/>
        <v/>
      </c>
      <c r="H853" s="58" t="str">
        <f t="shared" ca="1" si="6"/>
        <v/>
      </c>
      <c r="I853" s="58" t="str">
        <f t="shared" ca="1" si="7"/>
        <v/>
      </c>
      <c r="J853" s="31"/>
      <c r="K853" s="31"/>
      <c r="L853" s="31"/>
      <c r="M853" s="31"/>
      <c r="N853" s="31"/>
      <c r="O853" s="31"/>
      <c r="P853" s="31"/>
      <c r="Q853" s="31"/>
      <c r="R853" s="31"/>
      <c r="S853" s="31"/>
      <c r="T853" s="31"/>
      <c r="U853" s="31"/>
      <c r="V853" s="31"/>
      <c r="W853" s="31"/>
      <c r="X853" s="31"/>
      <c r="Y853" s="31"/>
      <c r="Z853" s="31"/>
    </row>
    <row r="854" spans="1:26" ht="12.75" customHeight="1" x14ac:dyDescent="0.3">
      <c r="A854" s="51" t="str">
        <f t="shared" ca="1" si="8"/>
        <v/>
      </c>
      <c r="B854" s="52" t="str">
        <f t="shared" ca="1" si="1"/>
        <v/>
      </c>
      <c r="C854" s="58" t="str">
        <f t="shared" ca="1" si="2"/>
        <v/>
      </c>
      <c r="D854" s="58" t="str">
        <f t="shared" ca="1" si="20"/>
        <v/>
      </c>
      <c r="E854" s="56"/>
      <c r="F854" s="58" t="str">
        <f t="shared" ca="1" si="4"/>
        <v/>
      </c>
      <c r="G854" s="58" t="str">
        <f t="shared" ca="1" si="5"/>
        <v/>
      </c>
      <c r="H854" s="58" t="str">
        <f t="shared" ca="1" si="6"/>
        <v/>
      </c>
      <c r="I854" s="58" t="str">
        <f t="shared" ca="1" si="7"/>
        <v/>
      </c>
      <c r="J854" s="31"/>
      <c r="K854" s="31"/>
      <c r="L854" s="31"/>
      <c r="M854" s="31"/>
      <c r="N854" s="31"/>
      <c r="O854" s="31"/>
      <c r="P854" s="31"/>
      <c r="Q854" s="31"/>
      <c r="R854" s="31"/>
      <c r="S854" s="31"/>
      <c r="T854" s="31"/>
      <c r="U854" s="31"/>
      <c r="V854" s="31"/>
      <c r="W854" s="31"/>
      <c r="X854" s="31"/>
      <c r="Y854" s="31"/>
      <c r="Z854" s="31"/>
    </row>
    <row r="855" spans="1:26" ht="12.75" customHeight="1" x14ac:dyDescent="0.3">
      <c r="A855" s="51" t="str">
        <f t="shared" ca="1" si="8"/>
        <v/>
      </c>
      <c r="B855" s="52" t="str">
        <f t="shared" ca="1" si="1"/>
        <v/>
      </c>
      <c r="C855" s="58" t="str">
        <f t="shared" ca="1" si="2"/>
        <v/>
      </c>
      <c r="D855" s="58" t="str">
        <f t="shared" ca="1" si="20"/>
        <v/>
      </c>
      <c r="E855" s="56"/>
      <c r="F855" s="58" t="str">
        <f t="shared" ca="1" si="4"/>
        <v/>
      </c>
      <c r="G855" s="58" t="str">
        <f t="shared" ca="1" si="5"/>
        <v/>
      </c>
      <c r="H855" s="58" t="str">
        <f t="shared" ca="1" si="6"/>
        <v/>
      </c>
      <c r="I855" s="58" t="str">
        <f t="shared" ca="1" si="7"/>
        <v/>
      </c>
      <c r="J855" s="31"/>
      <c r="K855" s="31"/>
      <c r="L855" s="31"/>
      <c r="M855" s="31"/>
      <c r="N855" s="31"/>
      <c r="O855" s="31"/>
      <c r="P855" s="31"/>
      <c r="Q855" s="31"/>
      <c r="R855" s="31"/>
      <c r="S855" s="31"/>
      <c r="T855" s="31"/>
      <c r="U855" s="31"/>
      <c r="V855" s="31"/>
      <c r="W855" s="31"/>
      <c r="X855" s="31"/>
      <c r="Y855" s="31"/>
      <c r="Z855" s="31"/>
    </row>
    <row r="856" spans="1:26" ht="12.75" customHeight="1" x14ac:dyDescent="0.3">
      <c r="A856" s="51" t="str">
        <f t="shared" ca="1" si="8"/>
        <v/>
      </c>
      <c r="B856" s="52" t="str">
        <f t="shared" ca="1" si="1"/>
        <v/>
      </c>
      <c r="C856" s="58" t="str">
        <f t="shared" ca="1" si="2"/>
        <v/>
      </c>
      <c r="D856" s="58" t="str">
        <f t="shared" ref="D856:D919" ca="1" si="21">IF(B856="","",IF(roundOpt,ROUND((B856-B855)*$I$8*H855,2),(B856-B855)*$I$8*H855))</f>
        <v/>
      </c>
      <c r="E856" s="56"/>
      <c r="F856" s="58" t="str">
        <f t="shared" ca="1" si="4"/>
        <v/>
      </c>
      <c r="G856" s="58" t="str">
        <f t="shared" ca="1" si="5"/>
        <v/>
      </c>
      <c r="H856" s="58" t="str">
        <f t="shared" ca="1" si="6"/>
        <v/>
      </c>
      <c r="I856" s="58" t="str">
        <f t="shared" ca="1" si="7"/>
        <v/>
      </c>
      <c r="J856" s="31"/>
      <c r="K856" s="31"/>
      <c r="L856" s="31"/>
      <c r="M856" s="31"/>
      <c r="N856" s="31"/>
      <c r="O856" s="31"/>
      <c r="P856" s="31"/>
      <c r="Q856" s="31"/>
      <c r="R856" s="31"/>
      <c r="S856" s="31"/>
      <c r="T856" s="31"/>
      <c r="U856" s="31"/>
      <c r="V856" s="31"/>
      <c r="W856" s="31"/>
      <c r="X856" s="31"/>
      <c r="Y856" s="31"/>
      <c r="Z856" s="31"/>
    </row>
    <row r="857" spans="1:26" ht="12.75" customHeight="1" x14ac:dyDescent="0.3">
      <c r="A857" s="51" t="str">
        <f t="shared" ca="1" si="8"/>
        <v/>
      </c>
      <c r="B857" s="52" t="str">
        <f t="shared" ca="1" si="1"/>
        <v/>
      </c>
      <c r="C857" s="58" t="str">
        <f t="shared" ca="1" si="2"/>
        <v/>
      </c>
      <c r="D857" s="58" t="str">
        <f t="shared" ca="1" si="21"/>
        <v/>
      </c>
      <c r="E857" s="56"/>
      <c r="F857" s="58" t="str">
        <f t="shared" ca="1" si="4"/>
        <v/>
      </c>
      <c r="G857" s="58" t="str">
        <f t="shared" ca="1" si="5"/>
        <v/>
      </c>
      <c r="H857" s="58" t="str">
        <f t="shared" ca="1" si="6"/>
        <v/>
      </c>
      <c r="I857" s="58" t="str">
        <f t="shared" ca="1" si="7"/>
        <v/>
      </c>
      <c r="J857" s="31"/>
      <c r="K857" s="31"/>
      <c r="L857" s="31"/>
      <c r="M857" s="31"/>
      <c r="N857" s="31"/>
      <c r="O857" s="31"/>
      <c r="P857" s="31"/>
      <c r="Q857" s="31"/>
      <c r="R857" s="31"/>
      <c r="S857" s="31"/>
      <c r="T857" s="31"/>
      <c r="U857" s="31"/>
      <c r="V857" s="31"/>
      <c r="W857" s="31"/>
      <c r="X857" s="31"/>
      <c r="Y857" s="31"/>
      <c r="Z857" s="31"/>
    </row>
    <row r="858" spans="1:26" ht="12.75" customHeight="1" x14ac:dyDescent="0.3">
      <c r="A858" s="51" t="str">
        <f t="shared" ca="1" si="8"/>
        <v/>
      </c>
      <c r="B858" s="52" t="str">
        <f t="shared" ca="1" si="1"/>
        <v/>
      </c>
      <c r="C858" s="58" t="str">
        <f t="shared" ca="1" si="2"/>
        <v/>
      </c>
      <c r="D858" s="58" t="str">
        <f t="shared" ca="1" si="21"/>
        <v/>
      </c>
      <c r="E858" s="56"/>
      <c r="F858" s="58" t="str">
        <f t="shared" ca="1" si="4"/>
        <v/>
      </c>
      <c r="G858" s="58" t="str">
        <f t="shared" ca="1" si="5"/>
        <v/>
      </c>
      <c r="H858" s="58" t="str">
        <f t="shared" ca="1" si="6"/>
        <v/>
      </c>
      <c r="I858" s="58" t="str">
        <f t="shared" ca="1" si="7"/>
        <v/>
      </c>
      <c r="J858" s="31"/>
      <c r="K858" s="31"/>
      <c r="L858" s="31"/>
      <c r="M858" s="31"/>
      <c r="N858" s="31"/>
      <c r="O858" s="31"/>
      <c r="P858" s="31"/>
      <c r="Q858" s="31"/>
      <c r="R858" s="31"/>
      <c r="S858" s="31"/>
      <c r="T858" s="31"/>
      <c r="U858" s="31"/>
      <c r="V858" s="31"/>
      <c r="W858" s="31"/>
      <c r="X858" s="31"/>
      <c r="Y858" s="31"/>
      <c r="Z858" s="31"/>
    </row>
    <row r="859" spans="1:26" ht="12.75" customHeight="1" x14ac:dyDescent="0.3">
      <c r="A859" s="51" t="str">
        <f t="shared" ca="1" si="8"/>
        <v/>
      </c>
      <c r="B859" s="52" t="str">
        <f t="shared" ca="1" si="1"/>
        <v/>
      </c>
      <c r="C859" s="58" t="str">
        <f t="shared" ca="1" si="2"/>
        <v/>
      </c>
      <c r="D859" s="58" t="str">
        <f t="shared" ca="1" si="21"/>
        <v/>
      </c>
      <c r="E859" s="56"/>
      <c r="F859" s="58" t="str">
        <f t="shared" ca="1" si="4"/>
        <v/>
      </c>
      <c r="G859" s="58" t="str">
        <f t="shared" ca="1" si="5"/>
        <v/>
      </c>
      <c r="H859" s="58" t="str">
        <f t="shared" ca="1" si="6"/>
        <v/>
      </c>
      <c r="I859" s="58" t="str">
        <f t="shared" ca="1" si="7"/>
        <v/>
      </c>
      <c r="J859" s="31"/>
      <c r="K859" s="31"/>
      <c r="L859" s="31"/>
      <c r="M859" s="31"/>
      <c r="N859" s="31"/>
      <c r="O859" s="31"/>
      <c r="P859" s="31"/>
      <c r="Q859" s="31"/>
      <c r="R859" s="31"/>
      <c r="S859" s="31"/>
      <c r="T859" s="31"/>
      <c r="U859" s="31"/>
      <c r="V859" s="31"/>
      <c r="W859" s="31"/>
      <c r="X859" s="31"/>
      <c r="Y859" s="31"/>
      <c r="Z859" s="31"/>
    </row>
    <row r="860" spans="1:26" ht="12.75" customHeight="1" x14ac:dyDescent="0.3">
      <c r="A860" s="51" t="str">
        <f t="shared" ca="1" si="8"/>
        <v/>
      </c>
      <c r="B860" s="52" t="str">
        <f t="shared" ca="1" si="1"/>
        <v/>
      </c>
      <c r="C860" s="58" t="str">
        <f t="shared" ca="1" si="2"/>
        <v/>
      </c>
      <c r="D860" s="58" t="str">
        <f t="shared" ca="1" si="21"/>
        <v/>
      </c>
      <c r="E860" s="56"/>
      <c r="F860" s="58" t="str">
        <f t="shared" ca="1" si="4"/>
        <v/>
      </c>
      <c r="G860" s="58" t="str">
        <f t="shared" ca="1" si="5"/>
        <v/>
      </c>
      <c r="H860" s="58" t="str">
        <f t="shared" ca="1" si="6"/>
        <v/>
      </c>
      <c r="I860" s="58" t="str">
        <f t="shared" ca="1" si="7"/>
        <v/>
      </c>
      <c r="J860" s="31"/>
      <c r="K860" s="31"/>
      <c r="L860" s="31"/>
      <c r="M860" s="31"/>
      <c r="N860" s="31"/>
      <c r="O860" s="31"/>
      <c r="P860" s="31"/>
      <c r="Q860" s="31"/>
      <c r="R860" s="31"/>
      <c r="S860" s="31"/>
      <c r="T860" s="31"/>
      <c r="U860" s="31"/>
      <c r="V860" s="31"/>
      <c r="W860" s="31"/>
      <c r="X860" s="31"/>
      <c r="Y860" s="31"/>
      <c r="Z860" s="31"/>
    </row>
    <row r="861" spans="1:26" ht="12.75" customHeight="1" x14ac:dyDescent="0.3">
      <c r="A861" s="51" t="str">
        <f t="shared" ca="1" si="8"/>
        <v/>
      </c>
      <c r="B861" s="52" t="str">
        <f t="shared" ca="1" si="1"/>
        <v/>
      </c>
      <c r="C861" s="58" t="str">
        <f t="shared" ca="1" si="2"/>
        <v/>
      </c>
      <c r="D861" s="58" t="str">
        <f t="shared" ca="1" si="21"/>
        <v/>
      </c>
      <c r="E861" s="56"/>
      <c r="F861" s="58" t="str">
        <f t="shared" ca="1" si="4"/>
        <v/>
      </c>
      <c r="G861" s="58" t="str">
        <f t="shared" ca="1" si="5"/>
        <v/>
      </c>
      <c r="H861" s="58" t="str">
        <f t="shared" ca="1" si="6"/>
        <v/>
      </c>
      <c r="I861" s="58" t="str">
        <f t="shared" ca="1" si="7"/>
        <v/>
      </c>
      <c r="J861" s="31"/>
      <c r="K861" s="31"/>
      <c r="L861" s="31"/>
      <c r="M861" s="31"/>
      <c r="N861" s="31"/>
      <c r="O861" s="31"/>
      <c r="P861" s="31"/>
      <c r="Q861" s="31"/>
      <c r="R861" s="31"/>
      <c r="S861" s="31"/>
      <c r="T861" s="31"/>
      <c r="U861" s="31"/>
      <c r="V861" s="31"/>
      <c r="W861" s="31"/>
      <c r="X861" s="31"/>
      <c r="Y861" s="31"/>
      <c r="Z861" s="31"/>
    </row>
    <row r="862" spans="1:26" ht="12.75" customHeight="1" x14ac:dyDescent="0.3">
      <c r="A862" s="51" t="str">
        <f t="shared" ca="1" si="8"/>
        <v/>
      </c>
      <c r="B862" s="52" t="str">
        <f t="shared" ca="1" si="1"/>
        <v/>
      </c>
      <c r="C862" s="58" t="str">
        <f t="shared" ca="1" si="2"/>
        <v/>
      </c>
      <c r="D862" s="58" t="str">
        <f t="shared" ca="1" si="21"/>
        <v/>
      </c>
      <c r="E862" s="56"/>
      <c r="F862" s="58" t="str">
        <f t="shared" ca="1" si="4"/>
        <v/>
      </c>
      <c r="G862" s="58" t="str">
        <f t="shared" ca="1" si="5"/>
        <v/>
      </c>
      <c r="H862" s="58" t="str">
        <f t="shared" ca="1" si="6"/>
        <v/>
      </c>
      <c r="I862" s="58" t="str">
        <f t="shared" ca="1" si="7"/>
        <v/>
      </c>
      <c r="J862" s="31"/>
      <c r="K862" s="31"/>
      <c r="L862" s="31"/>
      <c r="M862" s="31"/>
      <c r="N862" s="31"/>
      <c r="O862" s="31"/>
      <c r="P862" s="31"/>
      <c r="Q862" s="31"/>
      <c r="R862" s="31"/>
      <c r="S862" s="31"/>
      <c r="T862" s="31"/>
      <c r="U862" s="31"/>
      <c r="V862" s="31"/>
      <c r="W862" s="31"/>
      <c r="X862" s="31"/>
      <c r="Y862" s="31"/>
      <c r="Z862" s="31"/>
    </row>
    <row r="863" spans="1:26" ht="12.75" customHeight="1" x14ac:dyDescent="0.3">
      <c r="A863" s="51" t="str">
        <f t="shared" ca="1" si="8"/>
        <v/>
      </c>
      <c r="B863" s="52" t="str">
        <f t="shared" ca="1" si="1"/>
        <v/>
      </c>
      <c r="C863" s="58" t="str">
        <f t="shared" ca="1" si="2"/>
        <v/>
      </c>
      <c r="D863" s="58" t="str">
        <f t="shared" ca="1" si="21"/>
        <v/>
      </c>
      <c r="E863" s="56"/>
      <c r="F863" s="58" t="str">
        <f t="shared" ca="1" si="4"/>
        <v/>
      </c>
      <c r="G863" s="58" t="str">
        <f t="shared" ca="1" si="5"/>
        <v/>
      </c>
      <c r="H863" s="58" t="str">
        <f t="shared" ca="1" si="6"/>
        <v/>
      </c>
      <c r="I863" s="58" t="str">
        <f t="shared" ca="1" si="7"/>
        <v/>
      </c>
      <c r="J863" s="31"/>
      <c r="K863" s="31"/>
      <c r="L863" s="31"/>
      <c r="M863" s="31"/>
      <c r="N863" s="31"/>
      <c r="O863" s="31"/>
      <c r="P863" s="31"/>
      <c r="Q863" s="31"/>
      <c r="R863" s="31"/>
      <c r="S863" s="31"/>
      <c r="T863" s="31"/>
      <c r="U863" s="31"/>
      <c r="V863" s="31"/>
      <c r="W863" s="31"/>
      <c r="X863" s="31"/>
      <c r="Y863" s="31"/>
      <c r="Z863" s="31"/>
    </row>
    <row r="864" spans="1:26" ht="12.75" customHeight="1" x14ac:dyDescent="0.3">
      <c r="A864" s="51" t="str">
        <f t="shared" ca="1" si="8"/>
        <v/>
      </c>
      <c r="B864" s="52" t="str">
        <f t="shared" ca="1" si="1"/>
        <v/>
      </c>
      <c r="C864" s="58" t="str">
        <f t="shared" ca="1" si="2"/>
        <v/>
      </c>
      <c r="D864" s="58" t="str">
        <f t="shared" ca="1" si="21"/>
        <v/>
      </c>
      <c r="E864" s="56"/>
      <c r="F864" s="58" t="str">
        <f t="shared" ca="1" si="4"/>
        <v/>
      </c>
      <c r="G864" s="58" t="str">
        <f t="shared" ca="1" si="5"/>
        <v/>
      </c>
      <c r="H864" s="58" t="str">
        <f t="shared" ca="1" si="6"/>
        <v/>
      </c>
      <c r="I864" s="58" t="str">
        <f t="shared" ca="1" si="7"/>
        <v/>
      </c>
      <c r="J864" s="31"/>
      <c r="K864" s="31"/>
      <c r="L864" s="31"/>
      <c r="M864" s="31"/>
      <c r="N864" s="31"/>
      <c r="O864" s="31"/>
      <c r="P864" s="31"/>
      <c r="Q864" s="31"/>
      <c r="R864" s="31"/>
      <c r="S864" s="31"/>
      <c r="T864" s="31"/>
      <c r="U864" s="31"/>
      <c r="V864" s="31"/>
      <c r="W864" s="31"/>
      <c r="X864" s="31"/>
      <c r="Y864" s="31"/>
      <c r="Z864" s="31"/>
    </row>
    <row r="865" spans="1:26" ht="12.75" customHeight="1" x14ac:dyDescent="0.3">
      <c r="A865" s="51" t="str">
        <f t="shared" ca="1" si="8"/>
        <v/>
      </c>
      <c r="B865" s="52" t="str">
        <f t="shared" ca="1" si="1"/>
        <v/>
      </c>
      <c r="C865" s="58" t="str">
        <f t="shared" ca="1" si="2"/>
        <v/>
      </c>
      <c r="D865" s="58" t="str">
        <f t="shared" ca="1" si="21"/>
        <v/>
      </c>
      <c r="E865" s="56"/>
      <c r="F865" s="58" t="str">
        <f t="shared" ca="1" si="4"/>
        <v/>
      </c>
      <c r="G865" s="58" t="str">
        <f t="shared" ca="1" si="5"/>
        <v/>
      </c>
      <c r="H865" s="58" t="str">
        <f t="shared" ca="1" si="6"/>
        <v/>
      </c>
      <c r="I865" s="58" t="str">
        <f t="shared" ca="1" si="7"/>
        <v/>
      </c>
      <c r="J865" s="31"/>
      <c r="K865" s="31"/>
      <c r="L865" s="31"/>
      <c r="M865" s="31"/>
      <c r="N865" s="31"/>
      <c r="O865" s="31"/>
      <c r="P865" s="31"/>
      <c r="Q865" s="31"/>
      <c r="R865" s="31"/>
      <c r="S865" s="31"/>
      <c r="T865" s="31"/>
      <c r="U865" s="31"/>
      <c r="V865" s="31"/>
      <c r="W865" s="31"/>
      <c r="X865" s="31"/>
      <c r="Y865" s="31"/>
      <c r="Z865" s="31"/>
    </row>
    <row r="866" spans="1:26" ht="12.75" customHeight="1" x14ac:dyDescent="0.3">
      <c r="A866" s="51" t="str">
        <f t="shared" ca="1" si="8"/>
        <v/>
      </c>
      <c r="B866" s="52" t="str">
        <f t="shared" ca="1" si="1"/>
        <v/>
      </c>
      <c r="C866" s="58" t="str">
        <f t="shared" ca="1" si="2"/>
        <v/>
      </c>
      <c r="D866" s="58" t="str">
        <f t="shared" ca="1" si="21"/>
        <v/>
      </c>
      <c r="E866" s="56"/>
      <c r="F866" s="58" t="str">
        <f t="shared" ca="1" si="4"/>
        <v/>
      </c>
      <c r="G866" s="58" t="str">
        <f t="shared" ca="1" si="5"/>
        <v/>
      </c>
      <c r="H866" s="58" t="str">
        <f t="shared" ca="1" si="6"/>
        <v/>
      </c>
      <c r="I866" s="58" t="str">
        <f t="shared" ca="1" si="7"/>
        <v/>
      </c>
      <c r="J866" s="31"/>
      <c r="K866" s="31"/>
      <c r="L866" s="31"/>
      <c r="M866" s="31"/>
      <c r="N866" s="31"/>
      <c r="O866" s="31"/>
      <c r="P866" s="31"/>
      <c r="Q866" s="31"/>
      <c r="R866" s="31"/>
      <c r="S866" s="31"/>
      <c r="T866" s="31"/>
      <c r="U866" s="31"/>
      <c r="V866" s="31"/>
      <c r="W866" s="31"/>
      <c r="X866" s="31"/>
      <c r="Y866" s="31"/>
      <c r="Z866" s="31"/>
    </row>
    <row r="867" spans="1:26" ht="12.75" customHeight="1" x14ac:dyDescent="0.3">
      <c r="A867" s="51" t="str">
        <f t="shared" ca="1" si="8"/>
        <v/>
      </c>
      <c r="B867" s="52" t="str">
        <f t="shared" ca="1" si="1"/>
        <v/>
      </c>
      <c r="C867" s="58" t="str">
        <f t="shared" ca="1" si="2"/>
        <v/>
      </c>
      <c r="D867" s="58" t="str">
        <f t="shared" ca="1" si="21"/>
        <v/>
      </c>
      <c r="E867" s="56"/>
      <c r="F867" s="58" t="str">
        <f t="shared" ca="1" si="4"/>
        <v/>
      </c>
      <c r="G867" s="58" t="str">
        <f t="shared" ca="1" si="5"/>
        <v/>
      </c>
      <c r="H867" s="58" t="str">
        <f t="shared" ca="1" si="6"/>
        <v/>
      </c>
      <c r="I867" s="58" t="str">
        <f t="shared" ca="1" si="7"/>
        <v/>
      </c>
      <c r="J867" s="31"/>
      <c r="K867" s="31"/>
      <c r="L867" s="31"/>
      <c r="M867" s="31"/>
      <c r="N867" s="31"/>
      <c r="O867" s="31"/>
      <c r="P867" s="31"/>
      <c r="Q867" s="31"/>
      <c r="R867" s="31"/>
      <c r="S867" s="31"/>
      <c r="T867" s="31"/>
      <c r="U867" s="31"/>
      <c r="V867" s="31"/>
      <c r="W867" s="31"/>
      <c r="X867" s="31"/>
      <c r="Y867" s="31"/>
      <c r="Z867" s="31"/>
    </row>
    <row r="868" spans="1:26" ht="12.75" customHeight="1" x14ac:dyDescent="0.3">
      <c r="A868" s="51" t="str">
        <f t="shared" ca="1" si="8"/>
        <v/>
      </c>
      <c r="B868" s="52" t="str">
        <f t="shared" ca="1" si="1"/>
        <v/>
      </c>
      <c r="C868" s="58" t="str">
        <f t="shared" ca="1" si="2"/>
        <v/>
      </c>
      <c r="D868" s="58" t="str">
        <f t="shared" ca="1" si="21"/>
        <v/>
      </c>
      <c r="E868" s="56"/>
      <c r="F868" s="58" t="str">
        <f t="shared" ca="1" si="4"/>
        <v/>
      </c>
      <c r="G868" s="58" t="str">
        <f t="shared" ca="1" si="5"/>
        <v/>
      </c>
      <c r="H868" s="58" t="str">
        <f t="shared" ca="1" si="6"/>
        <v/>
      </c>
      <c r="I868" s="58" t="str">
        <f t="shared" ca="1" si="7"/>
        <v/>
      </c>
      <c r="J868" s="31"/>
      <c r="K868" s="31"/>
      <c r="L868" s="31"/>
      <c r="M868" s="31"/>
      <c r="N868" s="31"/>
      <c r="O868" s="31"/>
      <c r="P868" s="31"/>
      <c r="Q868" s="31"/>
      <c r="R868" s="31"/>
      <c r="S868" s="31"/>
      <c r="T868" s="31"/>
      <c r="U868" s="31"/>
      <c r="V868" s="31"/>
      <c r="W868" s="31"/>
      <c r="X868" s="31"/>
      <c r="Y868" s="31"/>
      <c r="Z868" s="31"/>
    </row>
    <row r="869" spans="1:26" ht="12.75" customHeight="1" x14ac:dyDescent="0.3">
      <c r="A869" s="51" t="str">
        <f t="shared" ca="1" si="8"/>
        <v/>
      </c>
      <c r="B869" s="52" t="str">
        <f t="shared" ca="1" si="1"/>
        <v/>
      </c>
      <c r="C869" s="58" t="str">
        <f t="shared" ca="1" si="2"/>
        <v/>
      </c>
      <c r="D869" s="58" t="str">
        <f t="shared" ca="1" si="21"/>
        <v/>
      </c>
      <c r="E869" s="56"/>
      <c r="F869" s="58" t="str">
        <f t="shared" ca="1" si="4"/>
        <v/>
      </c>
      <c r="G869" s="58" t="str">
        <f t="shared" ca="1" si="5"/>
        <v/>
      </c>
      <c r="H869" s="58" t="str">
        <f t="shared" ca="1" si="6"/>
        <v/>
      </c>
      <c r="I869" s="58" t="str">
        <f t="shared" ca="1" si="7"/>
        <v/>
      </c>
      <c r="J869" s="31"/>
      <c r="K869" s="31"/>
      <c r="L869" s="31"/>
      <c r="M869" s="31"/>
      <c r="N869" s="31"/>
      <c r="O869" s="31"/>
      <c r="P869" s="31"/>
      <c r="Q869" s="31"/>
      <c r="R869" s="31"/>
      <c r="S869" s="31"/>
      <c r="T869" s="31"/>
      <c r="U869" s="31"/>
      <c r="V869" s="31"/>
      <c r="W869" s="31"/>
      <c r="X869" s="31"/>
      <c r="Y869" s="31"/>
      <c r="Z869" s="31"/>
    </row>
    <row r="870" spans="1:26" ht="12.75" customHeight="1" x14ac:dyDescent="0.3">
      <c r="A870" s="51" t="str">
        <f t="shared" ca="1" si="8"/>
        <v/>
      </c>
      <c r="B870" s="52" t="str">
        <f t="shared" ca="1" si="1"/>
        <v/>
      </c>
      <c r="C870" s="58" t="str">
        <f t="shared" ca="1" si="2"/>
        <v/>
      </c>
      <c r="D870" s="58" t="str">
        <f t="shared" ca="1" si="21"/>
        <v/>
      </c>
      <c r="E870" s="56"/>
      <c r="F870" s="58" t="str">
        <f t="shared" ca="1" si="4"/>
        <v/>
      </c>
      <c r="G870" s="58" t="str">
        <f t="shared" ca="1" si="5"/>
        <v/>
      </c>
      <c r="H870" s="58" t="str">
        <f t="shared" ca="1" si="6"/>
        <v/>
      </c>
      <c r="I870" s="58" t="str">
        <f t="shared" ca="1" si="7"/>
        <v/>
      </c>
      <c r="J870" s="31"/>
      <c r="K870" s="31"/>
      <c r="L870" s="31"/>
      <c r="M870" s="31"/>
      <c r="N870" s="31"/>
      <c r="O870" s="31"/>
      <c r="P870" s="31"/>
      <c r="Q870" s="31"/>
      <c r="R870" s="31"/>
      <c r="S870" s="31"/>
      <c r="T870" s="31"/>
      <c r="U870" s="31"/>
      <c r="V870" s="31"/>
      <c r="W870" s="31"/>
      <c r="X870" s="31"/>
      <c r="Y870" s="31"/>
      <c r="Z870" s="31"/>
    </row>
    <row r="871" spans="1:26" ht="12.75" customHeight="1" x14ac:dyDescent="0.3">
      <c r="A871" s="51" t="str">
        <f t="shared" ca="1" si="8"/>
        <v/>
      </c>
      <c r="B871" s="52" t="str">
        <f t="shared" ca="1" si="1"/>
        <v/>
      </c>
      <c r="C871" s="58" t="str">
        <f t="shared" ca="1" si="2"/>
        <v/>
      </c>
      <c r="D871" s="58" t="str">
        <f t="shared" ca="1" si="21"/>
        <v/>
      </c>
      <c r="E871" s="56"/>
      <c r="F871" s="58" t="str">
        <f t="shared" ca="1" si="4"/>
        <v/>
      </c>
      <c r="G871" s="58" t="str">
        <f t="shared" ca="1" si="5"/>
        <v/>
      </c>
      <c r="H871" s="58" t="str">
        <f t="shared" ca="1" si="6"/>
        <v/>
      </c>
      <c r="I871" s="58" t="str">
        <f t="shared" ca="1" si="7"/>
        <v/>
      </c>
      <c r="J871" s="31"/>
      <c r="K871" s="31"/>
      <c r="L871" s="31"/>
      <c r="M871" s="31"/>
      <c r="N871" s="31"/>
      <c r="O871" s="31"/>
      <c r="P871" s="31"/>
      <c r="Q871" s="31"/>
      <c r="R871" s="31"/>
      <c r="S871" s="31"/>
      <c r="T871" s="31"/>
      <c r="U871" s="31"/>
      <c r="V871" s="31"/>
      <c r="W871" s="31"/>
      <c r="X871" s="31"/>
      <c r="Y871" s="31"/>
      <c r="Z871" s="31"/>
    </row>
    <row r="872" spans="1:26" ht="12.75" customHeight="1" x14ac:dyDescent="0.3">
      <c r="A872" s="51" t="str">
        <f t="shared" ca="1" si="8"/>
        <v/>
      </c>
      <c r="B872" s="52" t="str">
        <f t="shared" ca="1" si="1"/>
        <v/>
      </c>
      <c r="C872" s="58" t="str">
        <f t="shared" ca="1" si="2"/>
        <v/>
      </c>
      <c r="D872" s="58" t="str">
        <f t="shared" ca="1" si="21"/>
        <v/>
      </c>
      <c r="E872" s="56"/>
      <c r="F872" s="58" t="str">
        <f t="shared" ca="1" si="4"/>
        <v/>
      </c>
      <c r="G872" s="58" t="str">
        <f t="shared" ca="1" si="5"/>
        <v/>
      </c>
      <c r="H872" s="58" t="str">
        <f t="shared" ca="1" si="6"/>
        <v/>
      </c>
      <c r="I872" s="58" t="str">
        <f t="shared" ca="1" si="7"/>
        <v/>
      </c>
      <c r="J872" s="31"/>
      <c r="K872" s="31"/>
      <c r="L872" s="31"/>
      <c r="M872" s="31"/>
      <c r="N872" s="31"/>
      <c r="O872" s="31"/>
      <c r="P872" s="31"/>
      <c r="Q872" s="31"/>
      <c r="R872" s="31"/>
      <c r="S872" s="31"/>
      <c r="T872" s="31"/>
      <c r="U872" s="31"/>
      <c r="V872" s="31"/>
      <c r="W872" s="31"/>
      <c r="X872" s="31"/>
      <c r="Y872" s="31"/>
      <c r="Z872" s="31"/>
    </row>
    <row r="873" spans="1:26" ht="12.75" customHeight="1" x14ac:dyDescent="0.3">
      <c r="A873" s="51" t="str">
        <f t="shared" ca="1" si="8"/>
        <v/>
      </c>
      <c r="B873" s="52" t="str">
        <f t="shared" ca="1" si="1"/>
        <v/>
      </c>
      <c r="C873" s="58" t="str">
        <f t="shared" ca="1" si="2"/>
        <v/>
      </c>
      <c r="D873" s="58" t="str">
        <f t="shared" ca="1" si="21"/>
        <v/>
      </c>
      <c r="E873" s="56"/>
      <c r="F873" s="58" t="str">
        <f t="shared" ca="1" si="4"/>
        <v/>
      </c>
      <c r="G873" s="58" t="str">
        <f t="shared" ca="1" si="5"/>
        <v/>
      </c>
      <c r="H873" s="58" t="str">
        <f t="shared" ca="1" si="6"/>
        <v/>
      </c>
      <c r="I873" s="58" t="str">
        <f t="shared" ca="1" si="7"/>
        <v/>
      </c>
      <c r="J873" s="31"/>
      <c r="K873" s="31"/>
      <c r="L873" s="31"/>
      <c r="M873" s="31"/>
      <c r="N873" s="31"/>
      <c r="O873" s="31"/>
      <c r="P873" s="31"/>
      <c r="Q873" s="31"/>
      <c r="R873" s="31"/>
      <c r="S873" s="31"/>
      <c r="T873" s="31"/>
      <c r="U873" s="31"/>
      <c r="V873" s="31"/>
      <c r="W873" s="31"/>
      <c r="X873" s="31"/>
      <c r="Y873" s="31"/>
      <c r="Z873" s="31"/>
    </row>
    <row r="874" spans="1:26" ht="12.75" customHeight="1" x14ac:dyDescent="0.3">
      <c r="A874" s="51" t="str">
        <f t="shared" ca="1" si="8"/>
        <v/>
      </c>
      <c r="B874" s="52" t="str">
        <f t="shared" ca="1" si="1"/>
        <v/>
      </c>
      <c r="C874" s="58" t="str">
        <f t="shared" ca="1" si="2"/>
        <v/>
      </c>
      <c r="D874" s="58" t="str">
        <f t="shared" ca="1" si="21"/>
        <v/>
      </c>
      <c r="E874" s="56"/>
      <c r="F874" s="58" t="str">
        <f t="shared" ca="1" si="4"/>
        <v/>
      </c>
      <c r="G874" s="58" t="str">
        <f t="shared" ca="1" si="5"/>
        <v/>
      </c>
      <c r="H874" s="58" t="str">
        <f t="shared" ca="1" si="6"/>
        <v/>
      </c>
      <c r="I874" s="58" t="str">
        <f t="shared" ca="1" si="7"/>
        <v/>
      </c>
      <c r="J874" s="31"/>
      <c r="K874" s="31"/>
      <c r="L874" s="31"/>
      <c r="M874" s="31"/>
      <c r="N874" s="31"/>
      <c r="O874" s="31"/>
      <c r="P874" s="31"/>
      <c r="Q874" s="31"/>
      <c r="R874" s="31"/>
      <c r="S874" s="31"/>
      <c r="T874" s="31"/>
      <c r="U874" s="31"/>
      <c r="V874" s="31"/>
      <c r="W874" s="31"/>
      <c r="X874" s="31"/>
      <c r="Y874" s="31"/>
      <c r="Z874" s="31"/>
    </row>
    <row r="875" spans="1:26" ht="12.75" customHeight="1" x14ac:dyDescent="0.3">
      <c r="A875" s="51" t="str">
        <f t="shared" ca="1" si="8"/>
        <v/>
      </c>
      <c r="B875" s="52" t="str">
        <f t="shared" ca="1" si="1"/>
        <v/>
      </c>
      <c r="C875" s="58" t="str">
        <f t="shared" ca="1" si="2"/>
        <v/>
      </c>
      <c r="D875" s="58" t="str">
        <f t="shared" ca="1" si="21"/>
        <v/>
      </c>
      <c r="E875" s="56"/>
      <c r="F875" s="58" t="str">
        <f t="shared" ca="1" si="4"/>
        <v/>
      </c>
      <c r="G875" s="58" t="str">
        <f t="shared" ca="1" si="5"/>
        <v/>
      </c>
      <c r="H875" s="58" t="str">
        <f t="shared" ca="1" si="6"/>
        <v/>
      </c>
      <c r="I875" s="58" t="str">
        <f t="shared" ca="1" si="7"/>
        <v/>
      </c>
      <c r="J875" s="31"/>
      <c r="K875" s="31"/>
      <c r="L875" s="31"/>
      <c r="M875" s="31"/>
      <c r="N875" s="31"/>
      <c r="O875" s="31"/>
      <c r="P875" s="31"/>
      <c r="Q875" s="31"/>
      <c r="R875" s="31"/>
      <c r="S875" s="31"/>
      <c r="T875" s="31"/>
      <c r="U875" s="31"/>
      <c r="V875" s="31"/>
      <c r="W875" s="31"/>
      <c r="X875" s="31"/>
      <c r="Y875" s="31"/>
      <c r="Z875" s="31"/>
    </row>
    <row r="876" spans="1:26" ht="12.75" customHeight="1" x14ac:dyDescent="0.3">
      <c r="A876" s="51" t="str">
        <f t="shared" ca="1" si="8"/>
        <v/>
      </c>
      <c r="B876" s="52" t="str">
        <f t="shared" ca="1" si="1"/>
        <v/>
      </c>
      <c r="C876" s="58" t="str">
        <f t="shared" ca="1" si="2"/>
        <v/>
      </c>
      <c r="D876" s="58" t="str">
        <f t="shared" ca="1" si="21"/>
        <v/>
      </c>
      <c r="E876" s="56"/>
      <c r="F876" s="58" t="str">
        <f t="shared" ca="1" si="4"/>
        <v/>
      </c>
      <c r="G876" s="58" t="str">
        <f t="shared" ca="1" si="5"/>
        <v/>
      </c>
      <c r="H876" s="58" t="str">
        <f t="shared" ca="1" si="6"/>
        <v/>
      </c>
      <c r="I876" s="58" t="str">
        <f t="shared" ca="1" si="7"/>
        <v/>
      </c>
      <c r="J876" s="31"/>
      <c r="K876" s="31"/>
      <c r="L876" s="31"/>
      <c r="M876" s="31"/>
      <c r="N876" s="31"/>
      <c r="O876" s="31"/>
      <c r="P876" s="31"/>
      <c r="Q876" s="31"/>
      <c r="R876" s="31"/>
      <c r="S876" s="31"/>
      <c r="T876" s="31"/>
      <c r="U876" s="31"/>
      <c r="V876" s="31"/>
      <c r="W876" s="31"/>
      <c r="X876" s="31"/>
      <c r="Y876" s="31"/>
      <c r="Z876" s="31"/>
    </row>
    <row r="877" spans="1:26" ht="12.75" customHeight="1" x14ac:dyDescent="0.3">
      <c r="A877" s="51" t="str">
        <f t="shared" ca="1" si="8"/>
        <v/>
      </c>
      <c r="B877" s="52" t="str">
        <f t="shared" ca="1" si="1"/>
        <v/>
      </c>
      <c r="C877" s="58" t="str">
        <f t="shared" ca="1" si="2"/>
        <v/>
      </c>
      <c r="D877" s="58" t="str">
        <f t="shared" ca="1" si="21"/>
        <v/>
      </c>
      <c r="E877" s="56"/>
      <c r="F877" s="58" t="str">
        <f t="shared" ca="1" si="4"/>
        <v/>
      </c>
      <c r="G877" s="58" t="str">
        <f t="shared" ca="1" si="5"/>
        <v/>
      </c>
      <c r="H877" s="58" t="str">
        <f t="shared" ca="1" si="6"/>
        <v/>
      </c>
      <c r="I877" s="58" t="str">
        <f t="shared" ca="1" si="7"/>
        <v/>
      </c>
      <c r="J877" s="31"/>
      <c r="K877" s="31"/>
      <c r="L877" s="31"/>
      <c r="M877" s="31"/>
      <c r="N877" s="31"/>
      <c r="O877" s="31"/>
      <c r="P877" s="31"/>
      <c r="Q877" s="31"/>
      <c r="R877" s="31"/>
      <c r="S877" s="31"/>
      <c r="T877" s="31"/>
      <c r="U877" s="31"/>
      <c r="V877" s="31"/>
      <c r="W877" s="31"/>
      <c r="X877" s="31"/>
      <c r="Y877" s="31"/>
      <c r="Z877" s="31"/>
    </row>
    <row r="878" spans="1:26" ht="12.75" customHeight="1" x14ac:dyDescent="0.3">
      <c r="A878" s="51" t="str">
        <f t="shared" ca="1" si="8"/>
        <v/>
      </c>
      <c r="B878" s="52" t="str">
        <f t="shared" ca="1" si="1"/>
        <v/>
      </c>
      <c r="C878" s="58" t="str">
        <f t="shared" ca="1" si="2"/>
        <v/>
      </c>
      <c r="D878" s="58" t="str">
        <f t="shared" ca="1" si="21"/>
        <v/>
      </c>
      <c r="E878" s="56"/>
      <c r="F878" s="58" t="str">
        <f t="shared" ca="1" si="4"/>
        <v/>
      </c>
      <c r="G878" s="58" t="str">
        <f t="shared" ca="1" si="5"/>
        <v/>
      </c>
      <c r="H878" s="58" t="str">
        <f t="shared" ca="1" si="6"/>
        <v/>
      </c>
      <c r="I878" s="58" t="str">
        <f t="shared" ca="1" si="7"/>
        <v/>
      </c>
      <c r="J878" s="31"/>
      <c r="K878" s="31"/>
      <c r="L878" s="31"/>
      <c r="M878" s="31"/>
      <c r="N878" s="31"/>
      <c r="O878" s="31"/>
      <c r="P878" s="31"/>
      <c r="Q878" s="31"/>
      <c r="R878" s="31"/>
      <c r="S878" s="31"/>
      <c r="T878" s="31"/>
      <c r="U878" s="31"/>
      <c r="V878" s="31"/>
      <c r="W878" s="31"/>
      <c r="X878" s="31"/>
      <c r="Y878" s="31"/>
      <c r="Z878" s="31"/>
    </row>
    <row r="879" spans="1:26" ht="12.75" customHeight="1" x14ac:dyDescent="0.3">
      <c r="A879" s="51" t="str">
        <f t="shared" ca="1" si="8"/>
        <v/>
      </c>
      <c r="B879" s="52" t="str">
        <f t="shared" ca="1" si="1"/>
        <v/>
      </c>
      <c r="C879" s="58" t="str">
        <f t="shared" ca="1" si="2"/>
        <v/>
      </c>
      <c r="D879" s="58" t="str">
        <f t="shared" ca="1" si="21"/>
        <v/>
      </c>
      <c r="E879" s="56"/>
      <c r="F879" s="58" t="str">
        <f t="shared" ca="1" si="4"/>
        <v/>
      </c>
      <c r="G879" s="58" t="str">
        <f t="shared" ca="1" si="5"/>
        <v/>
      </c>
      <c r="H879" s="58" t="str">
        <f t="shared" ca="1" si="6"/>
        <v/>
      </c>
      <c r="I879" s="58" t="str">
        <f t="shared" ca="1" si="7"/>
        <v/>
      </c>
      <c r="J879" s="31"/>
      <c r="K879" s="31"/>
      <c r="L879" s="31"/>
      <c r="M879" s="31"/>
      <c r="N879" s="31"/>
      <c r="O879" s="31"/>
      <c r="P879" s="31"/>
      <c r="Q879" s="31"/>
      <c r="R879" s="31"/>
      <c r="S879" s="31"/>
      <c r="T879" s="31"/>
      <c r="U879" s="31"/>
      <c r="V879" s="31"/>
      <c r="W879" s="31"/>
      <c r="X879" s="31"/>
      <c r="Y879" s="31"/>
      <c r="Z879" s="31"/>
    </row>
    <row r="880" spans="1:26" ht="12.75" customHeight="1" x14ac:dyDescent="0.3">
      <c r="A880" s="51" t="str">
        <f t="shared" ca="1" si="8"/>
        <v/>
      </c>
      <c r="B880" s="52" t="str">
        <f t="shared" ca="1" si="1"/>
        <v/>
      </c>
      <c r="C880" s="58" t="str">
        <f t="shared" ca="1" si="2"/>
        <v/>
      </c>
      <c r="D880" s="58" t="str">
        <f t="shared" ca="1" si="21"/>
        <v/>
      </c>
      <c r="E880" s="56"/>
      <c r="F880" s="58" t="str">
        <f t="shared" ca="1" si="4"/>
        <v/>
      </c>
      <c r="G880" s="58" t="str">
        <f t="shared" ca="1" si="5"/>
        <v/>
      </c>
      <c r="H880" s="58" t="str">
        <f t="shared" ca="1" si="6"/>
        <v/>
      </c>
      <c r="I880" s="58" t="str">
        <f t="shared" ca="1" si="7"/>
        <v/>
      </c>
      <c r="J880" s="31"/>
      <c r="K880" s="31"/>
      <c r="L880" s="31"/>
      <c r="M880" s="31"/>
      <c r="N880" s="31"/>
      <c r="O880" s="31"/>
      <c r="P880" s="31"/>
      <c r="Q880" s="31"/>
      <c r="R880" s="31"/>
      <c r="S880" s="31"/>
      <c r="T880" s="31"/>
      <c r="U880" s="31"/>
      <c r="V880" s="31"/>
      <c r="W880" s="31"/>
      <c r="X880" s="31"/>
      <c r="Y880" s="31"/>
      <c r="Z880" s="31"/>
    </row>
    <row r="881" spans="1:26" ht="12.75" customHeight="1" x14ac:dyDescent="0.3">
      <c r="A881" s="51" t="str">
        <f t="shared" ca="1" si="8"/>
        <v/>
      </c>
      <c r="B881" s="52" t="str">
        <f t="shared" ca="1" si="1"/>
        <v/>
      </c>
      <c r="C881" s="58" t="str">
        <f t="shared" ca="1" si="2"/>
        <v/>
      </c>
      <c r="D881" s="58" t="str">
        <f t="shared" ca="1" si="21"/>
        <v/>
      </c>
      <c r="E881" s="56"/>
      <c r="F881" s="58" t="str">
        <f t="shared" ca="1" si="4"/>
        <v/>
      </c>
      <c r="G881" s="58" t="str">
        <f t="shared" ca="1" si="5"/>
        <v/>
      </c>
      <c r="H881" s="58" t="str">
        <f t="shared" ca="1" si="6"/>
        <v/>
      </c>
      <c r="I881" s="58" t="str">
        <f t="shared" ca="1" si="7"/>
        <v/>
      </c>
      <c r="J881" s="31"/>
      <c r="K881" s="31"/>
      <c r="L881" s="31"/>
      <c r="M881" s="31"/>
      <c r="N881" s="31"/>
      <c r="O881" s="31"/>
      <c r="P881" s="31"/>
      <c r="Q881" s="31"/>
      <c r="R881" s="31"/>
      <c r="S881" s="31"/>
      <c r="T881" s="31"/>
      <c r="U881" s="31"/>
      <c r="V881" s="31"/>
      <c r="W881" s="31"/>
      <c r="X881" s="31"/>
      <c r="Y881" s="31"/>
      <c r="Z881" s="31"/>
    </row>
    <row r="882" spans="1:26" ht="12.75" customHeight="1" x14ac:dyDescent="0.3">
      <c r="A882" s="51" t="str">
        <f t="shared" ca="1" si="8"/>
        <v/>
      </c>
      <c r="B882" s="52" t="str">
        <f t="shared" ca="1" si="1"/>
        <v/>
      </c>
      <c r="C882" s="58" t="str">
        <f t="shared" ca="1" si="2"/>
        <v/>
      </c>
      <c r="D882" s="58" t="str">
        <f t="shared" ca="1" si="21"/>
        <v/>
      </c>
      <c r="E882" s="56"/>
      <c r="F882" s="58" t="str">
        <f t="shared" ca="1" si="4"/>
        <v/>
      </c>
      <c r="G882" s="58" t="str">
        <f t="shared" ca="1" si="5"/>
        <v/>
      </c>
      <c r="H882" s="58" t="str">
        <f t="shared" ca="1" si="6"/>
        <v/>
      </c>
      <c r="I882" s="58" t="str">
        <f t="shared" ca="1" si="7"/>
        <v/>
      </c>
      <c r="J882" s="31"/>
      <c r="K882" s="31"/>
      <c r="L882" s="31"/>
      <c r="M882" s="31"/>
      <c r="N882" s="31"/>
      <c r="O882" s="31"/>
      <c r="P882" s="31"/>
      <c r="Q882" s="31"/>
      <c r="R882" s="31"/>
      <c r="S882" s="31"/>
      <c r="T882" s="31"/>
      <c r="U882" s="31"/>
      <c r="V882" s="31"/>
      <c r="W882" s="31"/>
      <c r="X882" s="31"/>
      <c r="Y882" s="31"/>
      <c r="Z882" s="31"/>
    </row>
    <row r="883" spans="1:26" ht="12.75" customHeight="1" x14ac:dyDescent="0.3">
      <c r="A883" s="51" t="str">
        <f t="shared" ca="1" si="8"/>
        <v/>
      </c>
      <c r="B883" s="52" t="str">
        <f t="shared" ca="1" si="1"/>
        <v/>
      </c>
      <c r="C883" s="58" t="str">
        <f t="shared" ca="1" si="2"/>
        <v/>
      </c>
      <c r="D883" s="58" t="str">
        <f t="shared" ca="1" si="21"/>
        <v/>
      </c>
      <c r="E883" s="56"/>
      <c r="F883" s="58" t="str">
        <f t="shared" ca="1" si="4"/>
        <v/>
      </c>
      <c r="G883" s="58" t="str">
        <f t="shared" ca="1" si="5"/>
        <v/>
      </c>
      <c r="H883" s="58" t="str">
        <f t="shared" ca="1" si="6"/>
        <v/>
      </c>
      <c r="I883" s="58" t="str">
        <f t="shared" ca="1" si="7"/>
        <v/>
      </c>
      <c r="J883" s="31"/>
      <c r="K883" s="31"/>
      <c r="L883" s="31"/>
      <c r="M883" s="31"/>
      <c r="N883" s="31"/>
      <c r="O883" s="31"/>
      <c r="P883" s="31"/>
      <c r="Q883" s="31"/>
      <c r="R883" s="31"/>
      <c r="S883" s="31"/>
      <c r="T883" s="31"/>
      <c r="U883" s="31"/>
      <c r="V883" s="31"/>
      <c r="W883" s="31"/>
      <c r="X883" s="31"/>
      <c r="Y883" s="31"/>
      <c r="Z883" s="31"/>
    </row>
    <row r="884" spans="1:26" ht="12.75" customHeight="1" x14ac:dyDescent="0.3">
      <c r="A884" s="51" t="str">
        <f t="shared" ca="1" si="8"/>
        <v/>
      </c>
      <c r="B884" s="52" t="str">
        <f t="shared" ca="1" si="1"/>
        <v/>
      </c>
      <c r="C884" s="58" t="str">
        <f t="shared" ca="1" si="2"/>
        <v/>
      </c>
      <c r="D884" s="58" t="str">
        <f t="shared" ca="1" si="21"/>
        <v/>
      </c>
      <c r="E884" s="56"/>
      <c r="F884" s="58" t="str">
        <f t="shared" ca="1" si="4"/>
        <v/>
      </c>
      <c r="G884" s="58" t="str">
        <f t="shared" ca="1" si="5"/>
        <v/>
      </c>
      <c r="H884" s="58" t="str">
        <f t="shared" ca="1" si="6"/>
        <v/>
      </c>
      <c r="I884" s="58" t="str">
        <f t="shared" ca="1" si="7"/>
        <v/>
      </c>
      <c r="J884" s="31"/>
      <c r="K884" s="31"/>
      <c r="L884" s="31"/>
      <c r="M884" s="31"/>
      <c r="N884" s="31"/>
      <c r="O884" s="31"/>
      <c r="P884" s="31"/>
      <c r="Q884" s="31"/>
      <c r="R884" s="31"/>
      <c r="S884" s="31"/>
      <c r="T884" s="31"/>
      <c r="U884" s="31"/>
      <c r="V884" s="31"/>
      <c r="W884" s="31"/>
      <c r="X884" s="31"/>
      <c r="Y884" s="31"/>
      <c r="Z884" s="31"/>
    </row>
    <row r="885" spans="1:26" ht="12.75" customHeight="1" x14ac:dyDescent="0.3">
      <c r="A885" s="51" t="str">
        <f t="shared" ca="1" si="8"/>
        <v/>
      </c>
      <c r="B885" s="52" t="str">
        <f t="shared" ca="1" si="1"/>
        <v/>
      </c>
      <c r="C885" s="58" t="str">
        <f t="shared" ca="1" si="2"/>
        <v/>
      </c>
      <c r="D885" s="58" t="str">
        <f t="shared" ca="1" si="21"/>
        <v/>
      </c>
      <c r="E885" s="56"/>
      <c r="F885" s="58" t="str">
        <f t="shared" ca="1" si="4"/>
        <v/>
      </c>
      <c r="G885" s="58" t="str">
        <f t="shared" ca="1" si="5"/>
        <v/>
      </c>
      <c r="H885" s="58" t="str">
        <f t="shared" ca="1" si="6"/>
        <v/>
      </c>
      <c r="I885" s="58" t="str">
        <f t="shared" ca="1" si="7"/>
        <v/>
      </c>
      <c r="J885" s="31"/>
      <c r="K885" s="31"/>
      <c r="L885" s="31"/>
      <c r="M885" s="31"/>
      <c r="N885" s="31"/>
      <c r="O885" s="31"/>
      <c r="P885" s="31"/>
      <c r="Q885" s="31"/>
      <c r="R885" s="31"/>
      <c r="S885" s="31"/>
      <c r="T885" s="31"/>
      <c r="U885" s="31"/>
      <c r="V885" s="31"/>
      <c r="W885" s="31"/>
      <c r="X885" s="31"/>
      <c r="Y885" s="31"/>
      <c r="Z885" s="31"/>
    </row>
    <row r="886" spans="1:26" ht="12.75" customHeight="1" x14ac:dyDescent="0.3">
      <c r="A886" s="51" t="str">
        <f t="shared" ca="1" si="8"/>
        <v/>
      </c>
      <c r="B886" s="52" t="str">
        <f t="shared" ca="1" si="1"/>
        <v/>
      </c>
      <c r="C886" s="58" t="str">
        <f t="shared" ca="1" si="2"/>
        <v/>
      </c>
      <c r="D886" s="58" t="str">
        <f t="shared" ca="1" si="21"/>
        <v/>
      </c>
      <c r="E886" s="56"/>
      <c r="F886" s="58" t="str">
        <f t="shared" ca="1" si="4"/>
        <v/>
      </c>
      <c r="G886" s="58" t="str">
        <f t="shared" ca="1" si="5"/>
        <v/>
      </c>
      <c r="H886" s="58" t="str">
        <f t="shared" ca="1" si="6"/>
        <v/>
      </c>
      <c r="I886" s="58" t="str">
        <f t="shared" ca="1" si="7"/>
        <v/>
      </c>
      <c r="J886" s="31"/>
      <c r="K886" s="31"/>
      <c r="L886" s="31"/>
      <c r="M886" s="31"/>
      <c r="N886" s="31"/>
      <c r="O886" s="31"/>
      <c r="P886" s="31"/>
      <c r="Q886" s="31"/>
      <c r="R886" s="31"/>
      <c r="S886" s="31"/>
      <c r="T886" s="31"/>
      <c r="U886" s="31"/>
      <c r="V886" s="31"/>
      <c r="W886" s="31"/>
      <c r="X886" s="31"/>
      <c r="Y886" s="31"/>
      <c r="Z886" s="31"/>
    </row>
    <row r="887" spans="1:26" ht="12.75" customHeight="1" x14ac:dyDescent="0.3">
      <c r="A887" s="51" t="str">
        <f t="shared" ca="1" si="8"/>
        <v/>
      </c>
      <c r="B887" s="52" t="str">
        <f t="shared" ca="1" si="1"/>
        <v/>
      </c>
      <c r="C887" s="58" t="str">
        <f t="shared" ca="1" si="2"/>
        <v/>
      </c>
      <c r="D887" s="58" t="str">
        <f t="shared" ca="1" si="21"/>
        <v/>
      </c>
      <c r="E887" s="56"/>
      <c r="F887" s="58" t="str">
        <f t="shared" ca="1" si="4"/>
        <v/>
      </c>
      <c r="G887" s="58" t="str">
        <f t="shared" ca="1" si="5"/>
        <v/>
      </c>
      <c r="H887" s="58" t="str">
        <f t="shared" ca="1" si="6"/>
        <v/>
      </c>
      <c r="I887" s="58" t="str">
        <f t="shared" ca="1" si="7"/>
        <v/>
      </c>
      <c r="J887" s="31"/>
      <c r="K887" s="31"/>
      <c r="L887" s="31"/>
      <c r="M887" s="31"/>
      <c r="N887" s="31"/>
      <c r="O887" s="31"/>
      <c r="P887" s="31"/>
      <c r="Q887" s="31"/>
      <c r="R887" s="31"/>
      <c r="S887" s="31"/>
      <c r="T887" s="31"/>
      <c r="U887" s="31"/>
      <c r="V887" s="31"/>
      <c r="W887" s="31"/>
      <c r="X887" s="31"/>
      <c r="Y887" s="31"/>
      <c r="Z887" s="31"/>
    </row>
    <row r="888" spans="1:26" ht="12.75" customHeight="1" x14ac:dyDescent="0.3">
      <c r="A888" s="51" t="str">
        <f t="shared" ca="1" si="8"/>
        <v/>
      </c>
      <c r="B888" s="52" t="str">
        <f t="shared" ca="1" si="1"/>
        <v/>
      </c>
      <c r="C888" s="58" t="str">
        <f t="shared" ca="1" si="2"/>
        <v/>
      </c>
      <c r="D888" s="58" t="str">
        <f t="shared" ca="1" si="21"/>
        <v/>
      </c>
      <c r="E888" s="56"/>
      <c r="F888" s="58" t="str">
        <f t="shared" ca="1" si="4"/>
        <v/>
      </c>
      <c r="G888" s="58" t="str">
        <f t="shared" ca="1" si="5"/>
        <v/>
      </c>
      <c r="H888" s="58" t="str">
        <f t="shared" ca="1" si="6"/>
        <v/>
      </c>
      <c r="I888" s="58" t="str">
        <f t="shared" ca="1" si="7"/>
        <v/>
      </c>
      <c r="J888" s="31"/>
      <c r="K888" s="31"/>
      <c r="L888" s="31"/>
      <c r="M888" s="31"/>
      <c r="N888" s="31"/>
      <c r="O888" s="31"/>
      <c r="P888" s="31"/>
      <c r="Q888" s="31"/>
      <c r="R888" s="31"/>
      <c r="S888" s="31"/>
      <c r="T888" s="31"/>
      <c r="U888" s="31"/>
      <c r="V888" s="31"/>
      <c r="W888" s="31"/>
      <c r="X888" s="31"/>
      <c r="Y888" s="31"/>
      <c r="Z888" s="31"/>
    </row>
    <row r="889" spans="1:26" ht="12.75" customHeight="1" x14ac:dyDescent="0.3">
      <c r="A889" s="51" t="str">
        <f t="shared" ca="1" si="8"/>
        <v/>
      </c>
      <c r="B889" s="52" t="str">
        <f t="shared" ca="1" si="1"/>
        <v/>
      </c>
      <c r="C889" s="58" t="str">
        <f t="shared" ca="1" si="2"/>
        <v/>
      </c>
      <c r="D889" s="58" t="str">
        <f t="shared" ca="1" si="21"/>
        <v/>
      </c>
      <c r="E889" s="56"/>
      <c r="F889" s="58" t="str">
        <f t="shared" ca="1" si="4"/>
        <v/>
      </c>
      <c r="G889" s="58" t="str">
        <f t="shared" ca="1" si="5"/>
        <v/>
      </c>
      <c r="H889" s="58" t="str">
        <f t="shared" ca="1" si="6"/>
        <v/>
      </c>
      <c r="I889" s="58" t="str">
        <f t="shared" ca="1" si="7"/>
        <v/>
      </c>
      <c r="J889" s="31"/>
      <c r="K889" s="31"/>
      <c r="L889" s="31"/>
      <c r="M889" s="31"/>
      <c r="N889" s="31"/>
      <c r="O889" s="31"/>
      <c r="P889" s="31"/>
      <c r="Q889" s="31"/>
      <c r="R889" s="31"/>
      <c r="S889" s="31"/>
      <c r="T889" s="31"/>
      <c r="U889" s="31"/>
      <c r="V889" s="31"/>
      <c r="W889" s="31"/>
      <c r="X889" s="31"/>
      <c r="Y889" s="31"/>
      <c r="Z889" s="31"/>
    </row>
    <row r="890" spans="1:26" ht="12.75" customHeight="1" x14ac:dyDescent="0.3">
      <c r="A890" s="51" t="str">
        <f t="shared" ca="1" si="8"/>
        <v/>
      </c>
      <c r="B890" s="52" t="str">
        <f t="shared" ca="1" si="1"/>
        <v/>
      </c>
      <c r="C890" s="58" t="str">
        <f t="shared" ca="1" si="2"/>
        <v/>
      </c>
      <c r="D890" s="58" t="str">
        <f t="shared" ca="1" si="21"/>
        <v/>
      </c>
      <c r="E890" s="56"/>
      <c r="F890" s="58" t="str">
        <f t="shared" ca="1" si="4"/>
        <v/>
      </c>
      <c r="G890" s="58" t="str">
        <f t="shared" ca="1" si="5"/>
        <v/>
      </c>
      <c r="H890" s="58" t="str">
        <f t="shared" ca="1" si="6"/>
        <v/>
      </c>
      <c r="I890" s="58" t="str">
        <f t="shared" ca="1" si="7"/>
        <v/>
      </c>
      <c r="J890" s="31"/>
      <c r="K890" s="31"/>
      <c r="L890" s="31"/>
      <c r="M890" s="31"/>
      <c r="N890" s="31"/>
      <c r="O890" s="31"/>
      <c r="P890" s="31"/>
      <c r="Q890" s="31"/>
      <c r="R890" s="31"/>
      <c r="S890" s="31"/>
      <c r="T890" s="31"/>
      <c r="U890" s="31"/>
      <c r="V890" s="31"/>
      <c r="W890" s="31"/>
      <c r="X890" s="31"/>
      <c r="Y890" s="31"/>
      <c r="Z890" s="31"/>
    </row>
    <row r="891" spans="1:26" ht="12.75" customHeight="1" x14ac:dyDescent="0.3">
      <c r="A891" s="51" t="str">
        <f t="shared" ca="1" si="8"/>
        <v/>
      </c>
      <c r="B891" s="52" t="str">
        <f t="shared" ca="1" si="1"/>
        <v/>
      </c>
      <c r="C891" s="58" t="str">
        <f t="shared" ca="1" si="2"/>
        <v/>
      </c>
      <c r="D891" s="58" t="str">
        <f t="shared" ca="1" si="21"/>
        <v/>
      </c>
      <c r="E891" s="56"/>
      <c r="F891" s="58" t="str">
        <f t="shared" ca="1" si="4"/>
        <v/>
      </c>
      <c r="G891" s="58" t="str">
        <f t="shared" ca="1" si="5"/>
        <v/>
      </c>
      <c r="H891" s="58" t="str">
        <f t="shared" ca="1" si="6"/>
        <v/>
      </c>
      <c r="I891" s="58" t="str">
        <f t="shared" ca="1" si="7"/>
        <v/>
      </c>
      <c r="J891" s="31"/>
      <c r="K891" s="31"/>
      <c r="L891" s="31"/>
      <c r="M891" s="31"/>
      <c r="N891" s="31"/>
      <c r="O891" s="31"/>
      <c r="P891" s="31"/>
      <c r="Q891" s="31"/>
      <c r="R891" s="31"/>
      <c r="S891" s="31"/>
      <c r="T891" s="31"/>
      <c r="U891" s="31"/>
      <c r="V891" s="31"/>
      <c r="W891" s="31"/>
      <c r="X891" s="31"/>
      <c r="Y891" s="31"/>
      <c r="Z891" s="31"/>
    </row>
    <row r="892" spans="1:26" ht="12.75" customHeight="1" x14ac:dyDescent="0.3">
      <c r="A892" s="51" t="str">
        <f t="shared" ca="1" si="8"/>
        <v/>
      </c>
      <c r="B892" s="52" t="str">
        <f t="shared" ca="1" si="1"/>
        <v/>
      </c>
      <c r="C892" s="58" t="str">
        <f t="shared" ca="1" si="2"/>
        <v/>
      </c>
      <c r="D892" s="58" t="str">
        <f t="shared" ca="1" si="21"/>
        <v/>
      </c>
      <c r="E892" s="56"/>
      <c r="F892" s="58" t="str">
        <f t="shared" ca="1" si="4"/>
        <v/>
      </c>
      <c r="G892" s="58" t="str">
        <f t="shared" ca="1" si="5"/>
        <v/>
      </c>
      <c r="H892" s="58" t="str">
        <f t="shared" ca="1" si="6"/>
        <v/>
      </c>
      <c r="I892" s="58" t="str">
        <f t="shared" ca="1" si="7"/>
        <v/>
      </c>
      <c r="J892" s="31"/>
      <c r="K892" s="31"/>
      <c r="L892" s="31"/>
      <c r="M892" s="31"/>
      <c r="N892" s="31"/>
      <c r="O892" s="31"/>
      <c r="P892" s="31"/>
      <c r="Q892" s="31"/>
      <c r="R892" s="31"/>
      <c r="S892" s="31"/>
      <c r="T892" s="31"/>
      <c r="U892" s="31"/>
      <c r="V892" s="31"/>
      <c r="W892" s="31"/>
      <c r="X892" s="31"/>
      <c r="Y892" s="31"/>
      <c r="Z892" s="31"/>
    </row>
    <row r="893" spans="1:26" ht="12.75" customHeight="1" x14ac:dyDescent="0.3">
      <c r="A893" s="51" t="str">
        <f t="shared" ca="1" si="8"/>
        <v/>
      </c>
      <c r="B893" s="52" t="str">
        <f t="shared" ca="1" si="1"/>
        <v/>
      </c>
      <c r="C893" s="58" t="str">
        <f t="shared" ca="1" si="2"/>
        <v/>
      </c>
      <c r="D893" s="58" t="str">
        <f t="shared" ca="1" si="21"/>
        <v/>
      </c>
      <c r="E893" s="56"/>
      <c r="F893" s="58" t="str">
        <f t="shared" ca="1" si="4"/>
        <v/>
      </c>
      <c r="G893" s="58" t="str">
        <f t="shared" ca="1" si="5"/>
        <v/>
      </c>
      <c r="H893" s="58" t="str">
        <f t="shared" ca="1" si="6"/>
        <v/>
      </c>
      <c r="I893" s="58" t="str">
        <f t="shared" ca="1" si="7"/>
        <v/>
      </c>
      <c r="J893" s="31"/>
      <c r="K893" s="31"/>
      <c r="L893" s="31"/>
      <c r="M893" s="31"/>
      <c r="N893" s="31"/>
      <c r="O893" s="31"/>
      <c r="P893" s="31"/>
      <c r="Q893" s="31"/>
      <c r="R893" s="31"/>
      <c r="S893" s="31"/>
      <c r="T893" s="31"/>
      <c r="U893" s="31"/>
      <c r="V893" s="31"/>
      <c r="W893" s="31"/>
      <c r="X893" s="31"/>
      <c r="Y893" s="31"/>
      <c r="Z893" s="31"/>
    </row>
    <row r="894" spans="1:26" ht="12.75" customHeight="1" x14ac:dyDescent="0.3">
      <c r="A894" s="51" t="str">
        <f t="shared" ca="1" si="8"/>
        <v/>
      </c>
      <c r="B894" s="52" t="str">
        <f t="shared" ca="1" si="1"/>
        <v/>
      </c>
      <c r="C894" s="58" t="str">
        <f t="shared" ca="1" si="2"/>
        <v/>
      </c>
      <c r="D894" s="58" t="str">
        <f t="shared" ca="1" si="21"/>
        <v/>
      </c>
      <c r="E894" s="56"/>
      <c r="F894" s="58" t="str">
        <f t="shared" ca="1" si="4"/>
        <v/>
      </c>
      <c r="G894" s="58" t="str">
        <f t="shared" ca="1" si="5"/>
        <v/>
      </c>
      <c r="H894" s="58" t="str">
        <f t="shared" ca="1" si="6"/>
        <v/>
      </c>
      <c r="I894" s="58" t="str">
        <f t="shared" ca="1" si="7"/>
        <v/>
      </c>
      <c r="J894" s="31"/>
      <c r="K894" s="31"/>
      <c r="L894" s="31"/>
      <c r="M894" s="31"/>
      <c r="N894" s="31"/>
      <c r="O894" s="31"/>
      <c r="P894" s="31"/>
      <c r="Q894" s="31"/>
      <c r="R894" s="31"/>
      <c r="S894" s="31"/>
      <c r="T894" s="31"/>
      <c r="U894" s="31"/>
      <c r="V894" s="31"/>
      <c r="W894" s="31"/>
      <c r="X894" s="31"/>
      <c r="Y894" s="31"/>
      <c r="Z894" s="31"/>
    </row>
    <row r="895" spans="1:26" ht="12.75" customHeight="1" x14ac:dyDescent="0.3">
      <c r="A895" s="51" t="str">
        <f t="shared" ca="1" si="8"/>
        <v/>
      </c>
      <c r="B895" s="52" t="str">
        <f t="shared" ca="1" si="1"/>
        <v/>
      </c>
      <c r="C895" s="58" t="str">
        <f t="shared" ca="1" si="2"/>
        <v/>
      </c>
      <c r="D895" s="58" t="str">
        <f t="shared" ca="1" si="21"/>
        <v/>
      </c>
      <c r="E895" s="56"/>
      <c r="F895" s="58" t="str">
        <f t="shared" ca="1" si="4"/>
        <v/>
      </c>
      <c r="G895" s="58" t="str">
        <f t="shared" ca="1" si="5"/>
        <v/>
      </c>
      <c r="H895" s="58" t="str">
        <f t="shared" ca="1" si="6"/>
        <v/>
      </c>
      <c r="I895" s="58" t="str">
        <f t="shared" ca="1" si="7"/>
        <v/>
      </c>
      <c r="J895" s="31"/>
      <c r="K895" s="31"/>
      <c r="L895" s="31"/>
      <c r="M895" s="31"/>
      <c r="N895" s="31"/>
      <c r="O895" s="31"/>
      <c r="P895" s="31"/>
      <c r="Q895" s="31"/>
      <c r="R895" s="31"/>
      <c r="S895" s="31"/>
      <c r="T895" s="31"/>
      <c r="U895" s="31"/>
      <c r="V895" s="31"/>
      <c r="W895" s="31"/>
      <c r="X895" s="31"/>
      <c r="Y895" s="31"/>
      <c r="Z895" s="31"/>
    </row>
    <row r="896" spans="1:26" ht="12.75" customHeight="1" x14ac:dyDescent="0.3">
      <c r="A896" s="51" t="str">
        <f t="shared" ca="1" si="8"/>
        <v/>
      </c>
      <c r="B896" s="52" t="str">
        <f t="shared" ca="1" si="1"/>
        <v/>
      </c>
      <c r="C896" s="58" t="str">
        <f t="shared" ca="1" si="2"/>
        <v/>
      </c>
      <c r="D896" s="58" t="str">
        <f t="shared" ca="1" si="21"/>
        <v/>
      </c>
      <c r="E896" s="56"/>
      <c r="F896" s="58" t="str">
        <f t="shared" ca="1" si="4"/>
        <v/>
      </c>
      <c r="G896" s="58" t="str">
        <f t="shared" ca="1" si="5"/>
        <v/>
      </c>
      <c r="H896" s="58" t="str">
        <f t="shared" ca="1" si="6"/>
        <v/>
      </c>
      <c r="I896" s="58" t="str">
        <f t="shared" ca="1" si="7"/>
        <v/>
      </c>
      <c r="J896" s="31"/>
      <c r="K896" s="31"/>
      <c r="L896" s="31"/>
      <c r="M896" s="31"/>
      <c r="N896" s="31"/>
      <c r="O896" s="31"/>
      <c r="P896" s="31"/>
      <c r="Q896" s="31"/>
      <c r="R896" s="31"/>
      <c r="S896" s="31"/>
      <c r="T896" s="31"/>
      <c r="U896" s="31"/>
      <c r="V896" s="31"/>
      <c r="W896" s="31"/>
      <c r="X896" s="31"/>
      <c r="Y896" s="31"/>
      <c r="Z896" s="31"/>
    </row>
    <row r="897" spans="1:26" ht="12.75" customHeight="1" x14ac:dyDescent="0.3">
      <c r="A897" s="51" t="str">
        <f t="shared" ca="1" si="8"/>
        <v/>
      </c>
      <c r="B897" s="52" t="str">
        <f t="shared" ca="1" si="1"/>
        <v/>
      </c>
      <c r="C897" s="58" t="str">
        <f t="shared" ca="1" si="2"/>
        <v/>
      </c>
      <c r="D897" s="58" t="str">
        <f t="shared" ca="1" si="21"/>
        <v/>
      </c>
      <c r="E897" s="56"/>
      <c r="F897" s="58" t="str">
        <f t="shared" ca="1" si="4"/>
        <v/>
      </c>
      <c r="G897" s="58" t="str">
        <f t="shared" ca="1" si="5"/>
        <v/>
      </c>
      <c r="H897" s="58" t="str">
        <f t="shared" ca="1" si="6"/>
        <v/>
      </c>
      <c r="I897" s="58" t="str">
        <f t="shared" ca="1" si="7"/>
        <v/>
      </c>
      <c r="J897" s="31"/>
      <c r="K897" s="31"/>
      <c r="L897" s="31"/>
      <c r="M897" s="31"/>
      <c r="N897" s="31"/>
      <c r="O897" s="31"/>
      <c r="P897" s="31"/>
      <c r="Q897" s="31"/>
      <c r="R897" s="31"/>
      <c r="S897" s="31"/>
      <c r="T897" s="31"/>
      <c r="U897" s="31"/>
      <c r="V897" s="31"/>
      <c r="W897" s="31"/>
      <c r="X897" s="31"/>
      <c r="Y897" s="31"/>
      <c r="Z897" s="31"/>
    </row>
    <row r="898" spans="1:26" ht="12.75" customHeight="1" x14ac:dyDescent="0.3">
      <c r="A898" s="51" t="str">
        <f t="shared" ca="1" si="8"/>
        <v/>
      </c>
      <c r="B898" s="52" t="str">
        <f t="shared" ca="1" si="1"/>
        <v/>
      </c>
      <c r="C898" s="58" t="str">
        <f t="shared" ca="1" si="2"/>
        <v/>
      </c>
      <c r="D898" s="58" t="str">
        <f t="shared" ca="1" si="21"/>
        <v/>
      </c>
      <c r="E898" s="56"/>
      <c r="F898" s="58" t="str">
        <f t="shared" ca="1" si="4"/>
        <v/>
      </c>
      <c r="G898" s="58" t="str">
        <f t="shared" ca="1" si="5"/>
        <v/>
      </c>
      <c r="H898" s="58" t="str">
        <f t="shared" ca="1" si="6"/>
        <v/>
      </c>
      <c r="I898" s="58" t="str">
        <f t="shared" ca="1" si="7"/>
        <v/>
      </c>
      <c r="J898" s="31"/>
      <c r="K898" s="31"/>
      <c r="L898" s="31"/>
      <c r="M898" s="31"/>
      <c r="N898" s="31"/>
      <c r="O898" s="31"/>
      <c r="P898" s="31"/>
      <c r="Q898" s="31"/>
      <c r="R898" s="31"/>
      <c r="S898" s="31"/>
      <c r="T898" s="31"/>
      <c r="U898" s="31"/>
      <c r="V898" s="31"/>
      <c r="W898" s="31"/>
      <c r="X898" s="31"/>
      <c r="Y898" s="31"/>
      <c r="Z898" s="31"/>
    </row>
    <row r="899" spans="1:26" ht="12.75" customHeight="1" x14ac:dyDescent="0.3">
      <c r="A899" s="51" t="str">
        <f t="shared" ca="1" si="8"/>
        <v/>
      </c>
      <c r="B899" s="52" t="str">
        <f t="shared" ca="1" si="1"/>
        <v/>
      </c>
      <c r="C899" s="58" t="str">
        <f t="shared" ca="1" si="2"/>
        <v/>
      </c>
      <c r="D899" s="58" t="str">
        <f t="shared" ca="1" si="21"/>
        <v/>
      </c>
      <c r="E899" s="56"/>
      <c r="F899" s="58" t="str">
        <f t="shared" ca="1" si="4"/>
        <v/>
      </c>
      <c r="G899" s="58" t="str">
        <f t="shared" ca="1" si="5"/>
        <v/>
      </c>
      <c r="H899" s="58" t="str">
        <f t="shared" ca="1" si="6"/>
        <v/>
      </c>
      <c r="I899" s="58" t="str">
        <f t="shared" ca="1" si="7"/>
        <v/>
      </c>
      <c r="J899" s="31"/>
      <c r="K899" s="31"/>
      <c r="L899" s="31"/>
      <c r="M899" s="31"/>
      <c r="N899" s="31"/>
      <c r="O899" s="31"/>
      <c r="P899" s="31"/>
      <c r="Q899" s="31"/>
      <c r="R899" s="31"/>
      <c r="S899" s="31"/>
      <c r="T899" s="31"/>
      <c r="U899" s="31"/>
      <c r="V899" s="31"/>
      <c r="W899" s="31"/>
      <c r="X899" s="31"/>
      <c r="Y899" s="31"/>
      <c r="Z899" s="31"/>
    </row>
    <row r="900" spans="1:26" ht="12.75" customHeight="1" x14ac:dyDescent="0.3">
      <c r="A900" s="51" t="str">
        <f t="shared" ca="1" si="8"/>
        <v/>
      </c>
      <c r="B900" s="52" t="str">
        <f t="shared" ca="1" si="1"/>
        <v/>
      </c>
      <c r="C900" s="58" t="str">
        <f t="shared" ca="1" si="2"/>
        <v/>
      </c>
      <c r="D900" s="58" t="str">
        <f t="shared" ca="1" si="21"/>
        <v/>
      </c>
      <c r="E900" s="56"/>
      <c r="F900" s="58" t="str">
        <f t="shared" ca="1" si="4"/>
        <v/>
      </c>
      <c r="G900" s="58" t="str">
        <f t="shared" ca="1" si="5"/>
        <v/>
      </c>
      <c r="H900" s="58" t="str">
        <f t="shared" ca="1" si="6"/>
        <v/>
      </c>
      <c r="I900" s="58" t="str">
        <f t="shared" ca="1" si="7"/>
        <v/>
      </c>
      <c r="J900" s="31"/>
      <c r="K900" s="31"/>
      <c r="L900" s="31"/>
      <c r="M900" s="31"/>
      <c r="N900" s="31"/>
      <c r="O900" s="31"/>
      <c r="P900" s="31"/>
      <c r="Q900" s="31"/>
      <c r="R900" s="31"/>
      <c r="S900" s="31"/>
      <c r="T900" s="31"/>
      <c r="U900" s="31"/>
      <c r="V900" s="31"/>
      <c r="W900" s="31"/>
      <c r="X900" s="31"/>
      <c r="Y900" s="31"/>
      <c r="Z900" s="31"/>
    </row>
    <row r="901" spans="1:26" ht="12.75" customHeight="1" x14ac:dyDescent="0.3">
      <c r="A901" s="51" t="str">
        <f t="shared" ca="1" si="8"/>
        <v/>
      </c>
      <c r="B901" s="52" t="str">
        <f t="shared" ca="1" si="1"/>
        <v/>
      </c>
      <c r="C901" s="58" t="str">
        <f t="shared" ca="1" si="2"/>
        <v/>
      </c>
      <c r="D901" s="58" t="str">
        <f t="shared" ca="1" si="21"/>
        <v/>
      </c>
      <c r="E901" s="56"/>
      <c r="F901" s="58" t="str">
        <f t="shared" ca="1" si="4"/>
        <v/>
      </c>
      <c r="G901" s="58" t="str">
        <f t="shared" ca="1" si="5"/>
        <v/>
      </c>
      <c r="H901" s="58" t="str">
        <f t="shared" ca="1" si="6"/>
        <v/>
      </c>
      <c r="I901" s="58" t="str">
        <f t="shared" ca="1" si="7"/>
        <v/>
      </c>
      <c r="J901" s="31"/>
      <c r="K901" s="31"/>
      <c r="L901" s="31"/>
      <c r="M901" s="31"/>
      <c r="N901" s="31"/>
      <c r="O901" s="31"/>
      <c r="P901" s="31"/>
      <c r="Q901" s="31"/>
      <c r="R901" s="31"/>
      <c r="S901" s="31"/>
      <c r="T901" s="31"/>
      <c r="U901" s="31"/>
      <c r="V901" s="31"/>
      <c r="W901" s="31"/>
      <c r="X901" s="31"/>
      <c r="Y901" s="31"/>
      <c r="Z901" s="31"/>
    </row>
    <row r="902" spans="1:26" ht="12.75" customHeight="1" x14ac:dyDescent="0.3">
      <c r="A902" s="51" t="str">
        <f t="shared" ca="1" si="8"/>
        <v/>
      </c>
      <c r="B902" s="52" t="str">
        <f t="shared" ca="1" si="1"/>
        <v/>
      </c>
      <c r="C902" s="58" t="str">
        <f t="shared" ca="1" si="2"/>
        <v/>
      </c>
      <c r="D902" s="58" t="str">
        <f t="shared" ca="1" si="21"/>
        <v/>
      </c>
      <c r="E902" s="56"/>
      <c r="F902" s="58" t="str">
        <f t="shared" ca="1" si="4"/>
        <v/>
      </c>
      <c r="G902" s="58" t="str">
        <f t="shared" ca="1" si="5"/>
        <v/>
      </c>
      <c r="H902" s="58" t="str">
        <f t="shared" ca="1" si="6"/>
        <v/>
      </c>
      <c r="I902" s="58" t="str">
        <f t="shared" ca="1" si="7"/>
        <v/>
      </c>
      <c r="J902" s="31"/>
      <c r="K902" s="31"/>
      <c r="L902" s="31"/>
      <c r="M902" s="31"/>
      <c r="N902" s="31"/>
      <c r="O902" s="31"/>
      <c r="P902" s="31"/>
      <c r="Q902" s="31"/>
      <c r="R902" s="31"/>
      <c r="S902" s="31"/>
      <c r="T902" s="31"/>
      <c r="U902" s="31"/>
      <c r="V902" s="31"/>
      <c r="W902" s="31"/>
      <c r="X902" s="31"/>
      <c r="Y902" s="31"/>
      <c r="Z902" s="31"/>
    </row>
    <row r="903" spans="1:26" ht="12.75" customHeight="1" x14ac:dyDescent="0.3">
      <c r="A903" s="51" t="str">
        <f t="shared" ca="1" si="8"/>
        <v/>
      </c>
      <c r="B903" s="52" t="str">
        <f t="shared" ca="1" si="1"/>
        <v/>
      </c>
      <c r="C903" s="58" t="str">
        <f t="shared" ca="1" si="2"/>
        <v/>
      </c>
      <c r="D903" s="58" t="str">
        <f t="shared" ca="1" si="21"/>
        <v/>
      </c>
      <c r="E903" s="56"/>
      <c r="F903" s="58" t="str">
        <f t="shared" ca="1" si="4"/>
        <v/>
      </c>
      <c r="G903" s="58" t="str">
        <f t="shared" ca="1" si="5"/>
        <v/>
      </c>
      <c r="H903" s="58" t="str">
        <f t="shared" ca="1" si="6"/>
        <v/>
      </c>
      <c r="I903" s="58" t="str">
        <f t="shared" ca="1" si="7"/>
        <v/>
      </c>
      <c r="J903" s="31"/>
      <c r="K903" s="31"/>
      <c r="L903" s="31"/>
      <c r="M903" s="31"/>
      <c r="N903" s="31"/>
      <c r="O903" s="31"/>
      <c r="P903" s="31"/>
      <c r="Q903" s="31"/>
      <c r="R903" s="31"/>
      <c r="S903" s="31"/>
      <c r="T903" s="31"/>
      <c r="U903" s="31"/>
      <c r="V903" s="31"/>
      <c r="W903" s="31"/>
      <c r="X903" s="31"/>
      <c r="Y903" s="31"/>
      <c r="Z903" s="31"/>
    </row>
    <row r="904" spans="1:26" ht="12.75" customHeight="1" x14ac:dyDescent="0.3">
      <c r="A904" s="51" t="str">
        <f t="shared" ca="1" si="8"/>
        <v/>
      </c>
      <c r="B904" s="52" t="str">
        <f t="shared" ca="1" si="1"/>
        <v/>
      </c>
      <c r="C904" s="58" t="str">
        <f t="shared" ca="1" si="2"/>
        <v/>
      </c>
      <c r="D904" s="58" t="str">
        <f t="shared" ca="1" si="21"/>
        <v/>
      </c>
      <c r="E904" s="56"/>
      <c r="F904" s="58" t="str">
        <f t="shared" ca="1" si="4"/>
        <v/>
      </c>
      <c r="G904" s="58" t="str">
        <f t="shared" ca="1" si="5"/>
        <v/>
      </c>
      <c r="H904" s="58" t="str">
        <f t="shared" ca="1" si="6"/>
        <v/>
      </c>
      <c r="I904" s="58" t="str">
        <f t="shared" ca="1" si="7"/>
        <v/>
      </c>
      <c r="J904" s="31"/>
      <c r="K904" s="31"/>
      <c r="L904" s="31"/>
      <c r="M904" s="31"/>
      <c r="N904" s="31"/>
      <c r="O904" s="31"/>
      <c r="P904" s="31"/>
      <c r="Q904" s="31"/>
      <c r="R904" s="31"/>
      <c r="S904" s="31"/>
      <c r="T904" s="31"/>
      <c r="U904" s="31"/>
      <c r="V904" s="31"/>
      <c r="W904" s="31"/>
      <c r="X904" s="31"/>
      <c r="Y904" s="31"/>
      <c r="Z904" s="31"/>
    </row>
    <row r="905" spans="1:26" ht="12.75" customHeight="1" x14ac:dyDescent="0.3">
      <c r="A905" s="51" t="str">
        <f t="shared" ca="1" si="8"/>
        <v/>
      </c>
      <c r="B905" s="52" t="str">
        <f t="shared" ca="1" si="1"/>
        <v/>
      </c>
      <c r="C905" s="58" t="str">
        <f t="shared" ca="1" si="2"/>
        <v/>
      </c>
      <c r="D905" s="58" t="str">
        <f t="shared" ca="1" si="21"/>
        <v/>
      </c>
      <c r="E905" s="56"/>
      <c r="F905" s="58" t="str">
        <f t="shared" ca="1" si="4"/>
        <v/>
      </c>
      <c r="G905" s="58" t="str">
        <f t="shared" ca="1" si="5"/>
        <v/>
      </c>
      <c r="H905" s="58" t="str">
        <f t="shared" ca="1" si="6"/>
        <v/>
      </c>
      <c r="I905" s="58" t="str">
        <f t="shared" ca="1" si="7"/>
        <v/>
      </c>
      <c r="J905" s="31"/>
      <c r="K905" s="31"/>
      <c r="L905" s="31"/>
      <c r="M905" s="31"/>
      <c r="N905" s="31"/>
      <c r="O905" s="31"/>
      <c r="P905" s="31"/>
      <c r="Q905" s="31"/>
      <c r="R905" s="31"/>
      <c r="S905" s="31"/>
      <c r="T905" s="31"/>
      <c r="U905" s="31"/>
      <c r="V905" s="31"/>
      <c r="W905" s="31"/>
      <c r="X905" s="31"/>
      <c r="Y905" s="31"/>
      <c r="Z905" s="31"/>
    </row>
    <row r="906" spans="1:26" ht="12.75" customHeight="1" x14ac:dyDescent="0.3">
      <c r="A906" s="51" t="str">
        <f t="shared" ca="1" si="8"/>
        <v/>
      </c>
      <c r="B906" s="52" t="str">
        <f t="shared" ca="1" si="1"/>
        <v/>
      </c>
      <c r="C906" s="58" t="str">
        <f t="shared" ca="1" si="2"/>
        <v/>
      </c>
      <c r="D906" s="58" t="str">
        <f t="shared" ca="1" si="21"/>
        <v/>
      </c>
      <c r="E906" s="56"/>
      <c r="F906" s="58" t="str">
        <f t="shared" ca="1" si="4"/>
        <v/>
      </c>
      <c r="G906" s="58" t="str">
        <f t="shared" ca="1" si="5"/>
        <v/>
      </c>
      <c r="H906" s="58" t="str">
        <f t="shared" ca="1" si="6"/>
        <v/>
      </c>
      <c r="I906" s="58" t="str">
        <f t="shared" ca="1" si="7"/>
        <v/>
      </c>
      <c r="J906" s="31"/>
      <c r="K906" s="31"/>
      <c r="L906" s="31"/>
      <c r="M906" s="31"/>
      <c r="N906" s="31"/>
      <c r="O906" s="31"/>
      <c r="P906" s="31"/>
      <c r="Q906" s="31"/>
      <c r="R906" s="31"/>
      <c r="S906" s="31"/>
      <c r="T906" s="31"/>
      <c r="U906" s="31"/>
      <c r="V906" s="31"/>
      <c r="W906" s="31"/>
      <c r="X906" s="31"/>
      <c r="Y906" s="31"/>
      <c r="Z906" s="31"/>
    </row>
    <row r="907" spans="1:26" ht="12.75" customHeight="1" x14ac:dyDescent="0.3">
      <c r="A907" s="51" t="str">
        <f t="shared" ca="1" si="8"/>
        <v/>
      </c>
      <c r="B907" s="52" t="str">
        <f t="shared" ca="1" si="1"/>
        <v/>
      </c>
      <c r="C907" s="58" t="str">
        <f t="shared" ca="1" si="2"/>
        <v/>
      </c>
      <c r="D907" s="58" t="str">
        <f t="shared" ca="1" si="21"/>
        <v/>
      </c>
      <c r="E907" s="56"/>
      <c r="F907" s="58" t="str">
        <f t="shared" ca="1" si="4"/>
        <v/>
      </c>
      <c r="G907" s="58" t="str">
        <f t="shared" ca="1" si="5"/>
        <v/>
      </c>
      <c r="H907" s="58" t="str">
        <f t="shared" ca="1" si="6"/>
        <v/>
      </c>
      <c r="I907" s="58" t="str">
        <f t="shared" ca="1" si="7"/>
        <v/>
      </c>
      <c r="J907" s="31"/>
      <c r="K907" s="31"/>
      <c r="L907" s="31"/>
      <c r="M907" s="31"/>
      <c r="N907" s="31"/>
      <c r="O907" s="31"/>
      <c r="P907" s="31"/>
      <c r="Q907" s="31"/>
      <c r="R907" s="31"/>
      <c r="S907" s="31"/>
      <c r="T907" s="31"/>
      <c r="U907" s="31"/>
      <c r="V907" s="31"/>
      <c r="W907" s="31"/>
      <c r="X907" s="31"/>
      <c r="Y907" s="31"/>
      <c r="Z907" s="31"/>
    </row>
    <row r="908" spans="1:26" ht="12.75" customHeight="1" x14ac:dyDescent="0.3">
      <c r="A908" s="51" t="str">
        <f t="shared" ca="1" si="8"/>
        <v/>
      </c>
      <c r="B908" s="52" t="str">
        <f t="shared" ca="1" si="1"/>
        <v/>
      </c>
      <c r="C908" s="58" t="str">
        <f t="shared" ca="1" si="2"/>
        <v/>
      </c>
      <c r="D908" s="58" t="str">
        <f t="shared" ca="1" si="21"/>
        <v/>
      </c>
      <c r="E908" s="56"/>
      <c r="F908" s="58" t="str">
        <f t="shared" ca="1" si="4"/>
        <v/>
      </c>
      <c r="G908" s="58" t="str">
        <f t="shared" ca="1" si="5"/>
        <v/>
      </c>
      <c r="H908" s="58" t="str">
        <f t="shared" ca="1" si="6"/>
        <v/>
      </c>
      <c r="I908" s="58" t="str">
        <f t="shared" ca="1" si="7"/>
        <v/>
      </c>
      <c r="J908" s="31"/>
      <c r="K908" s="31"/>
      <c r="L908" s="31"/>
      <c r="M908" s="31"/>
      <c r="N908" s="31"/>
      <c r="O908" s="31"/>
      <c r="P908" s="31"/>
      <c r="Q908" s="31"/>
      <c r="R908" s="31"/>
      <c r="S908" s="31"/>
      <c r="T908" s="31"/>
      <c r="U908" s="31"/>
      <c r="V908" s="31"/>
      <c r="W908" s="31"/>
      <c r="X908" s="31"/>
      <c r="Y908" s="31"/>
      <c r="Z908" s="31"/>
    </row>
    <row r="909" spans="1:26" ht="12.75" customHeight="1" x14ac:dyDescent="0.3">
      <c r="A909" s="51" t="str">
        <f t="shared" ca="1" si="8"/>
        <v/>
      </c>
      <c r="B909" s="52" t="str">
        <f t="shared" ca="1" si="1"/>
        <v/>
      </c>
      <c r="C909" s="58" t="str">
        <f t="shared" ca="1" si="2"/>
        <v/>
      </c>
      <c r="D909" s="58" t="str">
        <f t="shared" ca="1" si="21"/>
        <v/>
      </c>
      <c r="E909" s="56"/>
      <c r="F909" s="58" t="str">
        <f t="shared" ca="1" si="4"/>
        <v/>
      </c>
      <c r="G909" s="58" t="str">
        <f t="shared" ca="1" si="5"/>
        <v/>
      </c>
      <c r="H909" s="58" t="str">
        <f t="shared" ca="1" si="6"/>
        <v/>
      </c>
      <c r="I909" s="58" t="str">
        <f t="shared" ca="1" si="7"/>
        <v/>
      </c>
      <c r="J909" s="31"/>
      <c r="K909" s="31"/>
      <c r="L909" s="31"/>
      <c r="M909" s="31"/>
      <c r="N909" s="31"/>
      <c r="O909" s="31"/>
      <c r="P909" s="31"/>
      <c r="Q909" s="31"/>
      <c r="R909" s="31"/>
      <c r="S909" s="31"/>
      <c r="T909" s="31"/>
      <c r="U909" s="31"/>
      <c r="V909" s="31"/>
      <c r="W909" s="31"/>
      <c r="X909" s="31"/>
      <c r="Y909" s="31"/>
      <c r="Z909" s="31"/>
    </row>
    <row r="910" spans="1:26" ht="12.75" customHeight="1" x14ac:dyDescent="0.3">
      <c r="A910" s="51" t="str">
        <f t="shared" ca="1" si="8"/>
        <v/>
      </c>
      <c r="B910" s="52" t="str">
        <f t="shared" ca="1" si="1"/>
        <v/>
      </c>
      <c r="C910" s="58" t="str">
        <f t="shared" ca="1" si="2"/>
        <v/>
      </c>
      <c r="D910" s="58" t="str">
        <f t="shared" ca="1" si="21"/>
        <v/>
      </c>
      <c r="E910" s="56"/>
      <c r="F910" s="58" t="str">
        <f t="shared" ca="1" si="4"/>
        <v/>
      </c>
      <c r="G910" s="58" t="str">
        <f t="shared" ca="1" si="5"/>
        <v/>
      </c>
      <c r="H910" s="58" t="str">
        <f t="shared" ca="1" si="6"/>
        <v/>
      </c>
      <c r="I910" s="58" t="str">
        <f t="shared" ca="1" si="7"/>
        <v/>
      </c>
      <c r="J910" s="31"/>
      <c r="K910" s="31"/>
      <c r="L910" s="31"/>
      <c r="M910" s="31"/>
      <c r="N910" s="31"/>
      <c r="O910" s="31"/>
      <c r="P910" s="31"/>
      <c r="Q910" s="31"/>
      <c r="R910" s="31"/>
      <c r="S910" s="31"/>
      <c r="T910" s="31"/>
      <c r="U910" s="31"/>
      <c r="V910" s="31"/>
      <c r="W910" s="31"/>
      <c r="X910" s="31"/>
      <c r="Y910" s="31"/>
      <c r="Z910" s="31"/>
    </row>
    <row r="911" spans="1:26" ht="12.75" customHeight="1" x14ac:dyDescent="0.3">
      <c r="A911" s="51" t="str">
        <f t="shared" ca="1" si="8"/>
        <v/>
      </c>
      <c r="B911" s="52" t="str">
        <f t="shared" ca="1" si="1"/>
        <v/>
      </c>
      <c r="C911" s="58" t="str">
        <f t="shared" ca="1" si="2"/>
        <v/>
      </c>
      <c r="D911" s="58" t="str">
        <f t="shared" ca="1" si="21"/>
        <v/>
      </c>
      <c r="E911" s="56"/>
      <c r="F911" s="58" t="str">
        <f t="shared" ca="1" si="4"/>
        <v/>
      </c>
      <c r="G911" s="58" t="str">
        <f t="shared" ca="1" si="5"/>
        <v/>
      </c>
      <c r="H911" s="58" t="str">
        <f t="shared" ca="1" si="6"/>
        <v/>
      </c>
      <c r="I911" s="58" t="str">
        <f t="shared" ca="1" si="7"/>
        <v/>
      </c>
      <c r="J911" s="31"/>
      <c r="K911" s="31"/>
      <c r="L911" s="31"/>
      <c r="M911" s="31"/>
      <c r="N911" s="31"/>
      <c r="O911" s="31"/>
      <c r="P911" s="31"/>
      <c r="Q911" s="31"/>
      <c r="R911" s="31"/>
      <c r="S911" s="31"/>
      <c r="T911" s="31"/>
      <c r="U911" s="31"/>
      <c r="V911" s="31"/>
      <c r="W911" s="31"/>
      <c r="X911" s="31"/>
      <c r="Y911" s="31"/>
      <c r="Z911" s="31"/>
    </row>
    <row r="912" spans="1:26" ht="12.75" customHeight="1" x14ac:dyDescent="0.3">
      <c r="A912" s="51" t="str">
        <f t="shared" ca="1" si="8"/>
        <v/>
      </c>
      <c r="B912" s="52" t="str">
        <f t="shared" ca="1" si="1"/>
        <v/>
      </c>
      <c r="C912" s="58" t="str">
        <f t="shared" ca="1" si="2"/>
        <v/>
      </c>
      <c r="D912" s="58" t="str">
        <f t="shared" ca="1" si="21"/>
        <v/>
      </c>
      <c r="E912" s="56"/>
      <c r="F912" s="58" t="str">
        <f t="shared" ca="1" si="4"/>
        <v/>
      </c>
      <c r="G912" s="58" t="str">
        <f t="shared" ca="1" si="5"/>
        <v/>
      </c>
      <c r="H912" s="58" t="str">
        <f t="shared" ca="1" si="6"/>
        <v/>
      </c>
      <c r="I912" s="58" t="str">
        <f t="shared" ca="1" si="7"/>
        <v/>
      </c>
      <c r="J912" s="31"/>
      <c r="K912" s="31"/>
      <c r="L912" s="31"/>
      <c r="M912" s="31"/>
      <c r="N912" s="31"/>
      <c r="O912" s="31"/>
      <c r="P912" s="31"/>
      <c r="Q912" s="31"/>
      <c r="R912" s="31"/>
      <c r="S912" s="31"/>
      <c r="T912" s="31"/>
      <c r="U912" s="31"/>
      <c r="V912" s="31"/>
      <c r="W912" s="31"/>
      <c r="X912" s="31"/>
      <c r="Y912" s="31"/>
      <c r="Z912" s="31"/>
    </row>
    <row r="913" spans="1:26" ht="12.75" customHeight="1" x14ac:dyDescent="0.3">
      <c r="A913" s="51" t="str">
        <f t="shared" ca="1" si="8"/>
        <v/>
      </c>
      <c r="B913" s="52" t="str">
        <f t="shared" ca="1" si="1"/>
        <v/>
      </c>
      <c r="C913" s="58" t="str">
        <f t="shared" ca="1" si="2"/>
        <v/>
      </c>
      <c r="D913" s="58" t="str">
        <f t="shared" ca="1" si="21"/>
        <v/>
      </c>
      <c r="E913" s="56"/>
      <c r="F913" s="58" t="str">
        <f t="shared" ca="1" si="4"/>
        <v/>
      </c>
      <c r="G913" s="58" t="str">
        <f t="shared" ca="1" si="5"/>
        <v/>
      </c>
      <c r="H913" s="58" t="str">
        <f t="shared" ca="1" si="6"/>
        <v/>
      </c>
      <c r="I913" s="58" t="str">
        <f t="shared" ca="1" si="7"/>
        <v/>
      </c>
      <c r="J913" s="31"/>
      <c r="K913" s="31"/>
      <c r="L913" s="31"/>
      <c r="M913" s="31"/>
      <c r="N913" s="31"/>
      <c r="O913" s="31"/>
      <c r="P913" s="31"/>
      <c r="Q913" s="31"/>
      <c r="R913" s="31"/>
      <c r="S913" s="31"/>
      <c r="T913" s="31"/>
      <c r="U913" s="31"/>
      <c r="V913" s="31"/>
      <c r="W913" s="31"/>
      <c r="X913" s="31"/>
      <c r="Y913" s="31"/>
      <c r="Z913" s="31"/>
    </row>
    <row r="914" spans="1:26" ht="12.75" customHeight="1" x14ac:dyDescent="0.3">
      <c r="A914" s="51" t="str">
        <f t="shared" ca="1" si="8"/>
        <v/>
      </c>
      <c r="B914" s="52" t="str">
        <f t="shared" ca="1" si="1"/>
        <v/>
      </c>
      <c r="C914" s="58" t="str">
        <f t="shared" ca="1" si="2"/>
        <v/>
      </c>
      <c r="D914" s="58" t="str">
        <f t="shared" ca="1" si="21"/>
        <v/>
      </c>
      <c r="E914" s="56"/>
      <c r="F914" s="58" t="str">
        <f t="shared" ca="1" si="4"/>
        <v/>
      </c>
      <c r="G914" s="58" t="str">
        <f t="shared" ca="1" si="5"/>
        <v/>
      </c>
      <c r="H914" s="58" t="str">
        <f t="shared" ca="1" si="6"/>
        <v/>
      </c>
      <c r="I914" s="58" t="str">
        <f t="shared" ca="1" si="7"/>
        <v/>
      </c>
      <c r="J914" s="31"/>
      <c r="K914" s="31"/>
      <c r="L914" s="31"/>
      <c r="M914" s="31"/>
      <c r="N914" s="31"/>
      <c r="O914" s="31"/>
      <c r="P914" s="31"/>
      <c r="Q914" s="31"/>
      <c r="R914" s="31"/>
      <c r="S914" s="31"/>
      <c r="T914" s="31"/>
      <c r="U914" s="31"/>
      <c r="V914" s="31"/>
      <c r="W914" s="31"/>
      <c r="X914" s="31"/>
      <c r="Y914" s="31"/>
      <c r="Z914" s="31"/>
    </row>
    <row r="915" spans="1:26" ht="12.75" customHeight="1" x14ac:dyDescent="0.3">
      <c r="A915" s="51" t="str">
        <f t="shared" ca="1" si="8"/>
        <v/>
      </c>
      <c r="B915" s="52" t="str">
        <f t="shared" ca="1" si="1"/>
        <v/>
      </c>
      <c r="C915" s="58" t="str">
        <f t="shared" ca="1" si="2"/>
        <v/>
      </c>
      <c r="D915" s="58" t="str">
        <f t="shared" ca="1" si="21"/>
        <v/>
      </c>
      <c r="E915" s="56"/>
      <c r="F915" s="58" t="str">
        <f t="shared" ca="1" si="4"/>
        <v/>
      </c>
      <c r="G915" s="58" t="str">
        <f t="shared" ca="1" si="5"/>
        <v/>
      </c>
      <c r="H915" s="58" t="str">
        <f t="shared" ca="1" si="6"/>
        <v/>
      </c>
      <c r="I915" s="58" t="str">
        <f t="shared" ca="1" si="7"/>
        <v/>
      </c>
      <c r="J915" s="31"/>
      <c r="K915" s="31"/>
      <c r="L915" s="31"/>
      <c r="M915" s="31"/>
      <c r="N915" s="31"/>
      <c r="O915" s="31"/>
      <c r="P915" s="31"/>
      <c r="Q915" s="31"/>
      <c r="R915" s="31"/>
      <c r="S915" s="31"/>
      <c r="T915" s="31"/>
      <c r="U915" s="31"/>
      <c r="V915" s="31"/>
      <c r="W915" s="31"/>
      <c r="X915" s="31"/>
      <c r="Y915" s="31"/>
      <c r="Z915" s="31"/>
    </row>
    <row r="916" spans="1:26" ht="12.75" customHeight="1" x14ac:dyDescent="0.3">
      <c r="A916" s="51" t="str">
        <f t="shared" ca="1" si="8"/>
        <v/>
      </c>
      <c r="B916" s="52" t="str">
        <f t="shared" ca="1" si="1"/>
        <v/>
      </c>
      <c r="C916" s="58" t="str">
        <f t="shared" ca="1" si="2"/>
        <v/>
      </c>
      <c r="D916" s="58" t="str">
        <f t="shared" ca="1" si="21"/>
        <v/>
      </c>
      <c r="E916" s="56"/>
      <c r="F916" s="58" t="str">
        <f t="shared" ca="1" si="4"/>
        <v/>
      </c>
      <c r="G916" s="58" t="str">
        <f t="shared" ca="1" si="5"/>
        <v/>
      </c>
      <c r="H916" s="58" t="str">
        <f t="shared" ca="1" si="6"/>
        <v/>
      </c>
      <c r="I916" s="58" t="str">
        <f t="shared" ca="1" si="7"/>
        <v/>
      </c>
      <c r="J916" s="31"/>
      <c r="K916" s="31"/>
      <c r="L916" s="31"/>
      <c r="M916" s="31"/>
      <c r="N916" s="31"/>
      <c r="O916" s="31"/>
      <c r="P916" s="31"/>
      <c r="Q916" s="31"/>
      <c r="R916" s="31"/>
      <c r="S916" s="31"/>
      <c r="T916" s="31"/>
      <c r="U916" s="31"/>
      <c r="V916" s="31"/>
      <c r="W916" s="31"/>
      <c r="X916" s="31"/>
      <c r="Y916" s="31"/>
      <c r="Z916" s="31"/>
    </row>
    <row r="917" spans="1:26" ht="12.75" customHeight="1" x14ac:dyDescent="0.3">
      <c r="A917" s="51" t="str">
        <f t="shared" ca="1" si="8"/>
        <v/>
      </c>
      <c r="B917" s="52" t="str">
        <f t="shared" ca="1" si="1"/>
        <v/>
      </c>
      <c r="C917" s="58" t="str">
        <f t="shared" ca="1" si="2"/>
        <v/>
      </c>
      <c r="D917" s="58" t="str">
        <f t="shared" ca="1" si="21"/>
        <v/>
      </c>
      <c r="E917" s="56"/>
      <c r="F917" s="58" t="str">
        <f t="shared" ca="1" si="4"/>
        <v/>
      </c>
      <c r="G917" s="58" t="str">
        <f t="shared" ca="1" si="5"/>
        <v/>
      </c>
      <c r="H917" s="58" t="str">
        <f t="shared" ca="1" si="6"/>
        <v/>
      </c>
      <c r="I917" s="58" t="str">
        <f t="shared" ca="1" si="7"/>
        <v/>
      </c>
      <c r="J917" s="31"/>
      <c r="K917" s="31"/>
      <c r="L917" s="31"/>
      <c r="M917" s="31"/>
      <c r="N917" s="31"/>
      <c r="O917" s="31"/>
      <c r="P917" s="31"/>
      <c r="Q917" s="31"/>
      <c r="R917" s="31"/>
      <c r="S917" s="31"/>
      <c r="T917" s="31"/>
      <c r="U917" s="31"/>
      <c r="V917" s="31"/>
      <c r="W917" s="31"/>
      <c r="X917" s="31"/>
      <c r="Y917" s="31"/>
      <c r="Z917" s="31"/>
    </row>
    <row r="918" spans="1:26" ht="12.75" customHeight="1" x14ac:dyDescent="0.3">
      <c r="A918" s="51" t="str">
        <f t="shared" ca="1" si="8"/>
        <v/>
      </c>
      <c r="B918" s="52" t="str">
        <f t="shared" ca="1" si="1"/>
        <v/>
      </c>
      <c r="C918" s="58" t="str">
        <f t="shared" ca="1" si="2"/>
        <v/>
      </c>
      <c r="D918" s="58" t="str">
        <f t="shared" ca="1" si="21"/>
        <v/>
      </c>
      <c r="E918" s="56"/>
      <c r="F918" s="58" t="str">
        <f t="shared" ca="1" si="4"/>
        <v/>
      </c>
      <c r="G918" s="58" t="str">
        <f t="shared" ca="1" si="5"/>
        <v/>
      </c>
      <c r="H918" s="58" t="str">
        <f t="shared" ca="1" si="6"/>
        <v/>
      </c>
      <c r="I918" s="58" t="str">
        <f t="shared" ca="1" si="7"/>
        <v/>
      </c>
      <c r="J918" s="31"/>
      <c r="K918" s="31"/>
      <c r="L918" s="31"/>
      <c r="M918" s="31"/>
      <c r="N918" s="31"/>
      <c r="O918" s="31"/>
      <c r="P918" s="31"/>
      <c r="Q918" s="31"/>
      <c r="R918" s="31"/>
      <c r="S918" s="31"/>
      <c r="T918" s="31"/>
      <c r="U918" s="31"/>
      <c r="V918" s="31"/>
      <c r="W918" s="31"/>
      <c r="X918" s="31"/>
      <c r="Y918" s="31"/>
      <c r="Z918" s="31"/>
    </row>
    <row r="919" spans="1:26" ht="12.75" customHeight="1" x14ac:dyDescent="0.3">
      <c r="A919" s="51" t="str">
        <f t="shared" ca="1" si="8"/>
        <v/>
      </c>
      <c r="B919" s="52" t="str">
        <f t="shared" ca="1" si="1"/>
        <v/>
      </c>
      <c r="C919" s="58" t="str">
        <f t="shared" ca="1" si="2"/>
        <v/>
      </c>
      <c r="D919" s="58" t="str">
        <f t="shared" ca="1" si="21"/>
        <v/>
      </c>
      <c r="E919" s="56"/>
      <c r="F919" s="58" t="str">
        <f t="shared" ca="1" si="4"/>
        <v/>
      </c>
      <c r="G919" s="58" t="str">
        <f t="shared" ca="1" si="5"/>
        <v/>
      </c>
      <c r="H919" s="58" t="str">
        <f t="shared" ca="1" si="6"/>
        <v/>
      </c>
      <c r="I919" s="58" t="str">
        <f t="shared" ca="1" si="7"/>
        <v/>
      </c>
      <c r="J919" s="31"/>
      <c r="K919" s="31"/>
      <c r="L919" s="31"/>
      <c r="M919" s="31"/>
      <c r="N919" s="31"/>
      <c r="O919" s="31"/>
      <c r="P919" s="31"/>
      <c r="Q919" s="31"/>
      <c r="R919" s="31"/>
      <c r="S919" s="31"/>
      <c r="T919" s="31"/>
      <c r="U919" s="31"/>
      <c r="V919" s="31"/>
      <c r="W919" s="31"/>
      <c r="X919" s="31"/>
      <c r="Y919" s="31"/>
      <c r="Z919" s="31"/>
    </row>
    <row r="920" spans="1:26" ht="12.75" customHeight="1" x14ac:dyDescent="0.3">
      <c r="A920" s="51" t="str">
        <f t="shared" ca="1" si="8"/>
        <v/>
      </c>
      <c r="B920" s="52" t="str">
        <f t="shared" ca="1" si="1"/>
        <v/>
      </c>
      <c r="C920" s="58" t="str">
        <f t="shared" ca="1" si="2"/>
        <v/>
      </c>
      <c r="D920" s="58" t="str">
        <f t="shared" ref="D920:D983" ca="1" si="22">IF(B920="","",IF(roundOpt,ROUND((B920-B919)*$I$8*H919,2),(B920-B919)*$I$8*H919))</f>
        <v/>
      </c>
      <c r="E920" s="56"/>
      <c r="F920" s="58" t="str">
        <f t="shared" ca="1" si="4"/>
        <v/>
      </c>
      <c r="G920" s="58" t="str">
        <f t="shared" ca="1" si="5"/>
        <v/>
      </c>
      <c r="H920" s="58" t="str">
        <f t="shared" ca="1" si="6"/>
        <v/>
      </c>
      <c r="I920" s="58" t="str">
        <f t="shared" ca="1" si="7"/>
        <v/>
      </c>
      <c r="J920" s="31"/>
      <c r="K920" s="31"/>
      <c r="L920" s="31"/>
      <c r="M920" s="31"/>
      <c r="N920" s="31"/>
      <c r="O920" s="31"/>
      <c r="P920" s="31"/>
      <c r="Q920" s="31"/>
      <c r="R920" s="31"/>
      <c r="S920" s="31"/>
      <c r="T920" s="31"/>
      <c r="U920" s="31"/>
      <c r="V920" s="31"/>
      <c r="W920" s="31"/>
      <c r="X920" s="31"/>
      <c r="Y920" s="31"/>
      <c r="Z920" s="31"/>
    </row>
    <row r="921" spans="1:26" ht="12.75" customHeight="1" x14ac:dyDescent="0.3">
      <c r="A921" s="51" t="str">
        <f t="shared" ca="1" si="8"/>
        <v/>
      </c>
      <c r="B921" s="52" t="str">
        <f t="shared" ca="1" si="1"/>
        <v/>
      </c>
      <c r="C921" s="58" t="str">
        <f t="shared" ca="1" si="2"/>
        <v/>
      </c>
      <c r="D921" s="58" t="str">
        <f t="shared" ca="1" si="22"/>
        <v/>
      </c>
      <c r="E921" s="56"/>
      <c r="F921" s="58" t="str">
        <f t="shared" ca="1" si="4"/>
        <v/>
      </c>
      <c r="G921" s="58" t="str">
        <f t="shared" ca="1" si="5"/>
        <v/>
      </c>
      <c r="H921" s="58" t="str">
        <f t="shared" ca="1" si="6"/>
        <v/>
      </c>
      <c r="I921" s="58" t="str">
        <f t="shared" ca="1" si="7"/>
        <v/>
      </c>
      <c r="J921" s="31"/>
      <c r="K921" s="31"/>
      <c r="L921" s="31"/>
      <c r="M921" s="31"/>
      <c r="N921" s="31"/>
      <c r="O921" s="31"/>
      <c r="P921" s="31"/>
      <c r="Q921" s="31"/>
      <c r="R921" s="31"/>
      <c r="S921" s="31"/>
      <c r="T921" s="31"/>
      <c r="U921" s="31"/>
      <c r="V921" s="31"/>
      <c r="W921" s="31"/>
      <c r="X921" s="31"/>
      <c r="Y921" s="31"/>
      <c r="Z921" s="31"/>
    </row>
    <row r="922" spans="1:26" ht="12.75" customHeight="1" x14ac:dyDescent="0.3">
      <c r="A922" s="51" t="str">
        <f t="shared" ca="1" si="8"/>
        <v/>
      </c>
      <c r="B922" s="52" t="str">
        <f t="shared" ca="1" si="1"/>
        <v/>
      </c>
      <c r="C922" s="58" t="str">
        <f t="shared" ca="1" si="2"/>
        <v/>
      </c>
      <c r="D922" s="58" t="str">
        <f t="shared" ca="1" si="22"/>
        <v/>
      </c>
      <c r="E922" s="56"/>
      <c r="F922" s="58" t="str">
        <f t="shared" ca="1" si="4"/>
        <v/>
      </c>
      <c r="G922" s="58" t="str">
        <f t="shared" ca="1" si="5"/>
        <v/>
      </c>
      <c r="H922" s="58" t="str">
        <f t="shared" ca="1" si="6"/>
        <v/>
      </c>
      <c r="I922" s="58" t="str">
        <f t="shared" ca="1" si="7"/>
        <v/>
      </c>
      <c r="J922" s="31"/>
      <c r="K922" s="31"/>
      <c r="L922" s="31"/>
      <c r="M922" s="31"/>
      <c r="N922" s="31"/>
      <c r="O922" s="31"/>
      <c r="P922" s="31"/>
      <c r="Q922" s="31"/>
      <c r="R922" s="31"/>
      <c r="S922" s="31"/>
      <c r="T922" s="31"/>
      <c r="U922" s="31"/>
      <c r="V922" s="31"/>
      <c r="W922" s="31"/>
      <c r="X922" s="31"/>
      <c r="Y922" s="31"/>
      <c r="Z922" s="31"/>
    </row>
    <row r="923" spans="1:26" ht="12.75" customHeight="1" x14ac:dyDescent="0.3">
      <c r="A923" s="51" t="str">
        <f t="shared" ca="1" si="8"/>
        <v/>
      </c>
      <c r="B923" s="52" t="str">
        <f t="shared" ca="1" si="1"/>
        <v/>
      </c>
      <c r="C923" s="58" t="str">
        <f t="shared" ca="1" si="2"/>
        <v/>
      </c>
      <c r="D923" s="58" t="str">
        <f t="shared" ca="1" si="22"/>
        <v/>
      </c>
      <c r="E923" s="56"/>
      <c r="F923" s="58" t="str">
        <f t="shared" ca="1" si="4"/>
        <v/>
      </c>
      <c r="G923" s="58" t="str">
        <f t="shared" ca="1" si="5"/>
        <v/>
      </c>
      <c r="H923" s="58" t="str">
        <f t="shared" ca="1" si="6"/>
        <v/>
      </c>
      <c r="I923" s="58" t="str">
        <f t="shared" ca="1" si="7"/>
        <v/>
      </c>
      <c r="J923" s="31"/>
      <c r="K923" s="31"/>
      <c r="L923" s="31"/>
      <c r="M923" s="31"/>
      <c r="N923" s="31"/>
      <c r="O923" s="31"/>
      <c r="P923" s="31"/>
      <c r="Q923" s="31"/>
      <c r="R923" s="31"/>
      <c r="S923" s="31"/>
      <c r="T923" s="31"/>
      <c r="U923" s="31"/>
      <c r="V923" s="31"/>
      <c r="W923" s="31"/>
      <c r="X923" s="31"/>
      <c r="Y923" s="31"/>
      <c r="Z923" s="31"/>
    </row>
    <row r="924" spans="1:26" ht="12.75" customHeight="1" x14ac:dyDescent="0.3">
      <c r="A924" s="51" t="str">
        <f t="shared" ca="1" si="8"/>
        <v/>
      </c>
      <c r="B924" s="52" t="str">
        <f t="shared" ca="1" si="1"/>
        <v/>
      </c>
      <c r="C924" s="58" t="str">
        <f t="shared" ca="1" si="2"/>
        <v/>
      </c>
      <c r="D924" s="58" t="str">
        <f t="shared" ca="1" si="22"/>
        <v/>
      </c>
      <c r="E924" s="56"/>
      <c r="F924" s="58" t="str">
        <f t="shared" ca="1" si="4"/>
        <v/>
      </c>
      <c r="G924" s="58" t="str">
        <f t="shared" ca="1" si="5"/>
        <v/>
      </c>
      <c r="H924" s="58" t="str">
        <f t="shared" ca="1" si="6"/>
        <v/>
      </c>
      <c r="I924" s="58" t="str">
        <f t="shared" ca="1" si="7"/>
        <v/>
      </c>
      <c r="J924" s="31"/>
      <c r="K924" s="31"/>
      <c r="L924" s="31"/>
      <c r="M924" s="31"/>
      <c r="N924" s="31"/>
      <c r="O924" s="31"/>
      <c r="P924" s="31"/>
      <c r="Q924" s="31"/>
      <c r="R924" s="31"/>
      <c r="S924" s="31"/>
      <c r="T924" s="31"/>
      <c r="U924" s="31"/>
      <c r="V924" s="31"/>
      <c r="W924" s="31"/>
      <c r="X924" s="31"/>
      <c r="Y924" s="31"/>
      <c r="Z924" s="31"/>
    </row>
    <row r="925" spans="1:26" ht="12.75" customHeight="1" x14ac:dyDescent="0.3">
      <c r="A925" s="51" t="str">
        <f t="shared" ca="1" si="8"/>
        <v/>
      </c>
      <c r="B925" s="52" t="str">
        <f t="shared" ca="1" si="1"/>
        <v/>
      </c>
      <c r="C925" s="58" t="str">
        <f t="shared" ca="1" si="2"/>
        <v/>
      </c>
      <c r="D925" s="58" t="str">
        <f t="shared" ca="1" si="22"/>
        <v/>
      </c>
      <c r="E925" s="56"/>
      <c r="F925" s="58" t="str">
        <f t="shared" ca="1" si="4"/>
        <v/>
      </c>
      <c r="G925" s="58" t="str">
        <f t="shared" ca="1" si="5"/>
        <v/>
      </c>
      <c r="H925" s="58" t="str">
        <f t="shared" ca="1" si="6"/>
        <v/>
      </c>
      <c r="I925" s="58" t="str">
        <f t="shared" ca="1" si="7"/>
        <v/>
      </c>
      <c r="J925" s="31"/>
      <c r="K925" s="31"/>
      <c r="L925" s="31"/>
      <c r="M925" s="31"/>
      <c r="N925" s="31"/>
      <c r="O925" s="31"/>
      <c r="P925" s="31"/>
      <c r="Q925" s="31"/>
      <c r="R925" s="31"/>
      <c r="S925" s="31"/>
      <c r="T925" s="31"/>
      <c r="U925" s="31"/>
      <c r="V925" s="31"/>
      <c r="W925" s="31"/>
      <c r="X925" s="31"/>
      <c r="Y925" s="31"/>
      <c r="Z925" s="31"/>
    </row>
    <row r="926" spans="1:26" ht="12.75" customHeight="1" x14ac:dyDescent="0.3">
      <c r="A926" s="51" t="str">
        <f t="shared" ca="1" si="8"/>
        <v/>
      </c>
      <c r="B926" s="52" t="str">
        <f t="shared" ca="1" si="1"/>
        <v/>
      </c>
      <c r="C926" s="58" t="str">
        <f t="shared" ca="1" si="2"/>
        <v/>
      </c>
      <c r="D926" s="58" t="str">
        <f t="shared" ca="1" si="22"/>
        <v/>
      </c>
      <c r="E926" s="56"/>
      <c r="F926" s="58" t="str">
        <f t="shared" ca="1" si="4"/>
        <v/>
      </c>
      <c r="G926" s="58" t="str">
        <f t="shared" ca="1" si="5"/>
        <v/>
      </c>
      <c r="H926" s="58" t="str">
        <f t="shared" ca="1" si="6"/>
        <v/>
      </c>
      <c r="I926" s="58" t="str">
        <f t="shared" ca="1" si="7"/>
        <v/>
      </c>
      <c r="J926" s="31"/>
      <c r="K926" s="31"/>
      <c r="L926" s="31"/>
      <c r="M926" s="31"/>
      <c r="N926" s="31"/>
      <c r="O926" s="31"/>
      <c r="P926" s="31"/>
      <c r="Q926" s="31"/>
      <c r="R926" s="31"/>
      <c r="S926" s="31"/>
      <c r="T926" s="31"/>
      <c r="U926" s="31"/>
      <c r="V926" s="31"/>
      <c r="W926" s="31"/>
      <c r="X926" s="31"/>
      <c r="Y926" s="31"/>
      <c r="Z926" s="31"/>
    </row>
    <row r="927" spans="1:26" ht="12.75" customHeight="1" x14ac:dyDescent="0.3">
      <c r="A927" s="51" t="str">
        <f t="shared" ca="1" si="8"/>
        <v/>
      </c>
      <c r="B927" s="52" t="str">
        <f t="shared" ca="1" si="1"/>
        <v/>
      </c>
      <c r="C927" s="58" t="str">
        <f t="shared" ca="1" si="2"/>
        <v/>
      </c>
      <c r="D927" s="58" t="str">
        <f t="shared" ca="1" si="22"/>
        <v/>
      </c>
      <c r="E927" s="56"/>
      <c r="F927" s="58" t="str">
        <f t="shared" ca="1" si="4"/>
        <v/>
      </c>
      <c r="G927" s="58" t="str">
        <f t="shared" ca="1" si="5"/>
        <v/>
      </c>
      <c r="H927" s="58" t="str">
        <f t="shared" ca="1" si="6"/>
        <v/>
      </c>
      <c r="I927" s="58" t="str">
        <f t="shared" ca="1" si="7"/>
        <v/>
      </c>
      <c r="J927" s="31"/>
      <c r="K927" s="31"/>
      <c r="L927" s="31"/>
      <c r="M927" s="31"/>
      <c r="N927" s="31"/>
      <c r="O927" s="31"/>
      <c r="P927" s="31"/>
      <c r="Q927" s="31"/>
      <c r="R927" s="31"/>
      <c r="S927" s="31"/>
      <c r="T927" s="31"/>
      <c r="U927" s="31"/>
      <c r="V927" s="31"/>
      <c r="W927" s="31"/>
      <c r="X927" s="31"/>
      <c r="Y927" s="31"/>
      <c r="Z927" s="31"/>
    </row>
    <row r="928" spans="1:26" ht="12.75" customHeight="1" x14ac:dyDescent="0.3">
      <c r="A928" s="51" t="str">
        <f t="shared" ca="1" si="8"/>
        <v/>
      </c>
      <c r="B928" s="52" t="str">
        <f t="shared" ca="1" si="1"/>
        <v/>
      </c>
      <c r="C928" s="58" t="str">
        <f t="shared" ca="1" si="2"/>
        <v/>
      </c>
      <c r="D928" s="58" t="str">
        <f t="shared" ca="1" si="22"/>
        <v/>
      </c>
      <c r="E928" s="56"/>
      <c r="F928" s="58" t="str">
        <f t="shared" ca="1" si="4"/>
        <v/>
      </c>
      <c r="G928" s="58" t="str">
        <f t="shared" ca="1" si="5"/>
        <v/>
      </c>
      <c r="H928" s="58" t="str">
        <f t="shared" ca="1" si="6"/>
        <v/>
      </c>
      <c r="I928" s="58" t="str">
        <f t="shared" ca="1" si="7"/>
        <v/>
      </c>
      <c r="J928" s="31"/>
      <c r="K928" s="31"/>
      <c r="L928" s="31"/>
      <c r="M928" s="31"/>
      <c r="N928" s="31"/>
      <c r="O928" s="31"/>
      <c r="P928" s="31"/>
      <c r="Q928" s="31"/>
      <c r="R928" s="31"/>
      <c r="S928" s="31"/>
      <c r="T928" s="31"/>
      <c r="U928" s="31"/>
      <c r="V928" s="31"/>
      <c r="W928" s="31"/>
      <c r="X928" s="31"/>
      <c r="Y928" s="31"/>
      <c r="Z928" s="31"/>
    </row>
    <row r="929" spans="1:26" ht="12.75" customHeight="1" x14ac:dyDescent="0.3">
      <c r="A929" s="51" t="str">
        <f t="shared" ca="1" si="8"/>
        <v/>
      </c>
      <c r="B929" s="52" t="str">
        <f t="shared" ca="1" si="1"/>
        <v/>
      </c>
      <c r="C929" s="58" t="str">
        <f t="shared" ca="1" si="2"/>
        <v/>
      </c>
      <c r="D929" s="58" t="str">
        <f t="shared" ca="1" si="22"/>
        <v/>
      </c>
      <c r="E929" s="56"/>
      <c r="F929" s="58" t="str">
        <f t="shared" ca="1" si="4"/>
        <v/>
      </c>
      <c r="G929" s="58" t="str">
        <f t="shared" ca="1" si="5"/>
        <v/>
      </c>
      <c r="H929" s="58" t="str">
        <f t="shared" ca="1" si="6"/>
        <v/>
      </c>
      <c r="I929" s="58" t="str">
        <f t="shared" ca="1" si="7"/>
        <v/>
      </c>
      <c r="J929" s="31"/>
      <c r="K929" s="31"/>
      <c r="L929" s="31"/>
      <c r="M929" s="31"/>
      <c r="N929" s="31"/>
      <c r="O929" s="31"/>
      <c r="P929" s="31"/>
      <c r="Q929" s="31"/>
      <c r="R929" s="31"/>
      <c r="S929" s="31"/>
      <c r="T929" s="31"/>
      <c r="U929" s="31"/>
      <c r="V929" s="31"/>
      <c r="W929" s="31"/>
      <c r="X929" s="31"/>
      <c r="Y929" s="31"/>
      <c r="Z929" s="31"/>
    </row>
    <row r="930" spans="1:26" ht="12.75" customHeight="1" x14ac:dyDescent="0.3">
      <c r="A930" s="51" t="str">
        <f t="shared" ca="1" si="8"/>
        <v/>
      </c>
      <c r="B930" s="52" t="str">
        <f t="shared" ca="1" si="1"/>
        <v/>
      </c>
      <c r="C930" s="58" t="str">
        <f t="shared" ca="1" si="2"/>
        <v/>
      </c>
      <c r="D930" s="58" t="str">
        <f t="shared" ca="1" si="22"/>
        <v/>
      </c>
      <c r="E930" s="56"/>
      <c r="F930" s="58" t="str">
        <f t="shared" ca="1" si="4"/>
        <v/>
      </c>
      <c r="G930" s="58" t="str">
        <f t="shared" ca="1" si="5"/>
        <v/>
      </c>
      <c r="H930" s="58" t="str">
        <f t="shared" ca="1" si="6"/>
        <v/>
      </c>
      <c r="I930" s="58" t="str">
        <f t="shared" ca="1" si="7"/>
        <v/>
      </c>
      <c r="J930" s="31"/>
      <c r="K930" s="31"/>
      <c r="L930" s="31"/>
      <c r="M930" s="31"/>
      <c r="N930" s="31"/>
      <c r="O930" s="31"/>
      <c r="P930" s="31"/>
      <c r="Q930" s="31"/>
      <c r="R930" s="31"/>
      <c r="S930" s="31"/>
      <c r="T930" s="31"/>
      <c r="U930" s="31"/>
      <c r="V930" s="31"/>
      <c r="W930" s="31"/>
      <c r="X930" s="31"/>
      <c r="Y930" s="31"/>
      <c r="Z930" s="31"/>
    </row>
    <row r="931" spans="1:26" ht="12.75" customHeight="1" x14ac:dyDescent="0.3">
      <c r="A931" s="51" t="str">
        <f t="shared" ca="1" si="8"/>
        <v/>
      </c>
      <c r="B931" s="52" t="str">
        <f t="shared" ca="1" si="1"/>
        <v/>
      </c>
      <c r="C931" s="58" t="str">
        <f t="shared" ca="1" si="2"/>
        <v/>
      </c>
      <c r="D931" s="58" t="str">
        <f t="shared" ca="1" si="22"/>
        <v/>
      </c>
      <c r="E931" s="56"/>
      <c r="F931" s="58" t="str">
        <f t="shared" ca="1" si="4"/>
        <v/>
      </c>
      <c r="G931" s="58" t="str">
        <f t="shared" ca="1" si="5"/>
        <v/>
      </c>
      <c r="H931" s="58" t="str">
        <f t="shared" ca="1" si="6"/>
        <v/>
      </c>
      <c r="I931" s="58" t="str">
        <f t="shared" ca="1" si="7"/>
        <v/>
      </c>
      <c r="J931" s="31"/>
      <c r="K931" s="31"/>
      <c r="L931" s="31"/>
      <c r="M931" s="31"/>
      <c r="N931" s="31"/>
      <c r="O931" s="31"/>
      <c r="P931" s="31"/>
      <c r="Q931" s="31"/>
      <c r="R931" s="31"/>
      <c r="S931" s="31"/>
      <c r="T931" s="31"/>
      <c r="U931" s="31"/>
      <c r="V931" s="31"/>
      <c r="W931" s="31"/>
      <c r="X931" s="31"/>
      <c r="Y931" s="31"/>
      <c r="Z931" s="31"/>
    </row>
    <row r="932" spans="1:26" ht="12.75" customHeight="1" x14ac:dyDescent="0.3">
      <c r="A932" s="51" t="str">
        <f t="shared" ca="1" si="8"/>
        <v/>
      </c>
      <c r="B932" s="52" t="str">
        <f t="shared" ca="1" si="1"/>
        <v/>
      </c>
      <c r="C932" s="58" t="str">
        <f t="shared" ca="1" si="2"/>
        <v/>
      </c>
      <c r="D932" s="58" t="str">
        <f t="shared" ca="1" si="22"/>
        <v/>
      </c>
      <c r="E932" s="56"/>
      <c r="F932" s="58" t="str">
        <f t="shared" ca="1" si="4"/>
        <v/>
      </c>
      <c r="G932" s="58" t="str">
        <f t="shared" ca="1" si="5"/>
        <v/>
      </c>
      <c r="H932" s="58" t="str">
        <f t="shared" ca="1" si="6"/>
        <v/>
      </c>
      <c r="I932" s="58" t="str">
        <f t="shared" ca="1" si="7"/>
        <v/>
      </c>
      <c r="J932" s="31"/>
      <c r="K932" s="31"/>
      <c r="L932" s="31"/>
      <c r="M932" s="31"/>
      <c r="N932" s="31"/>
      <c r="O932" s="31"/>
      <c r="P932" s="31"/>
      <c r="Q932" s="31"/>
      <c r="R932" s="31"/>
      <c r="S932" s="31"/>
      <c r="T932" s="31"/>
      <c r="U932" s="31"/>
      <c r="V932" s="31"/>
      <c r="W932" s="31"/>
      <c r="X932" s="31"/>
      <c r="Y932" s="31"/>
      <c r="Z932" s="31"/>
    </row>
    <row r="933" spans="1:26" ht="12.75" customHeight="1" x14ac:dyDescent="0.3">
      <c r="A933" s="51" t="str">
        <f t="shared" ca="1" si="8"/>
        <v/>
      </c>
      <c r="B933" s="52" t="str">
        <f t="shared" ca="1" si="1"/>
        <v/>
      </c>
      <c r="C933" s="58" t="str">
        <f t="shared" ca="1" si="2"/>
        <v/>
      </c>
      <c r="D933" s="58" t="str">
        <f t="shared" ca="1" si="22"/>
        <v/>
      </c>
      <c r="E933" s="56"/>
      <c r="F933" s="58" t="str">
        <f t="shared" ca="1" si="4"/>
        <v/>
      </c>
      <c r="G933" s="58" t="str">
        <f t="shared" ca="1" si="5"/>
        <v/>
      </c>
      <c r="H933" s="58" t="str">
        <f t="shared" ca="1" si="6"/>
        <v/>
      </c>
      <c r="I933" s="58" t="str">
        <f t="shared" ca="1" si="7"/>
        <v/>
      </c>
      <c r="J933" s="31"/>
      <c r="K933" s="31"/>
      <c r="L933" s="31"/>
      <c r="M933" s="31"/>
      <c r="N933" s="31"/>
      <c r="O933" s="31"/>
      <c r="P933" s="31"/>
      <c r="Q933" s="31"/>
      <c r="R933" s="31"/>
      <c r="S933" s="31"/>
      <c r="T933" s="31"/>
      <c r="U933" s="31"/>
      <c r="V933" s="31"/>
      <c r="W933" s="31"/>
      <c r="X933" s="31"/>
      <c r="Y933" s="31"/>
      <c r="Z933" s="31"/>
    </row>
    <row r="934" spans="1:26" ht="12.75" customHeight="1" x14ac:dyDescent="0.3">
      <c r="A934" s="51" t="str">
        <f t="shared" ca="1" si="8"/>
        <v/>
      </c>
      <c r="B934" s="52" t="str">
        <f t="shared" ca="1" si="1"/>
        <v/>
      </c>
      <c r="C934" s="58" t="str">
        <f t="shared" ca="1" si="2"/>
        <v/>
      </c>
      <c r="D934" s="58" t="str">
        <f t="shared" ca="1" si="22"/>
        <v/>
      </c>
      <c r="E934" s="56"/>
      <c r="F934" s="58" t="str">
        <f t="shared" ca="1" si="4"/>
        <v/>
      </c>
      <c r="G934" s="58" t="str">
        <f t="shared" ca="1" si="5"/>
        <v/>
      </c>
      <c r="H934" s="58" t="str">
        <f t="shared" ca="1" si="6"/>
        <v/>
      </c>
      <c r="I934" s="58" t="str">
        <f t="shared" ca="1" si="7"/>
        <v/>
      </c>
      <c r="J934" s="31"/>
      <c r="K934" s="31"/>
      <c r="L934" s="31"/>
      <c r="M934" s="31"/>
      <c r="N934" s="31"/>
      <c r="O934" s="31"/>
      <c r="P934" s="31"/>
      <c r="Q934" s="31"/>
      <c r="R934" s="31"/>
      <c r="S934" s="31"/>
      <c r="T934" s="31"/>
      <c r="U934" s="31"/>
      <c r="V934" s="31"/>
      <c r="W934" s="31"/>
      <c r="X934" s="31"/>
      <c r="Y934" s="31"/>
      <c r="Z934" s="31"/>
    </row>
    <row r="935" spans="1:26" ht="12.75" customHeight="1" x14ac:dyDescent="0.3">
      <c r="A935" s="51" t="str">
        <f t="shared" ca="1" si="8"/>
        <v/>
      </c>
      <c r="B935" s="52" t="str">
        <f t="shared" ca="1" si="1"/>
        <v/>
      </c>
      <c r="C935" s="58" t="str">
        <f t="shared" ca="1" si="2"/>
        <v/>
      </c>
      <c r="D935" s="58" t="str">
        <f t="shared" ca="1" si="22"/>
        <v/>
      </c>
      <c r="E935" s="56"/>
      <c r="F935" s="58" t="str">
        <f t="shared" ca="1" si="4"/>
        <v/>
      </c>
      <c r="G935" s="58" t="str">
        <f t="shared" ca="1" si="5"/>
        <v/>
      </c>
      <c r="H935" s="58" t="str">
        <f t="shared" ca="1" si="6"/>
        <v/>
      </c>
      <c r="I935" s="58" t="str">
        <f t="shared" ca="1" si="7"/>
        <v/>
      </c>
      <c r="J935" s="31"/>
      <c r="K935" s="31"/>
      <c r="L935" s="31"/>
      <c r="M935" s="31"/>
      <c r="N935" s="31"/>
      <c r="O935" s="31"/>
      <c r="P935" s="31"/>
      <c r="Q935" s="31"/>
      <c r="R935" s="31"/>
      <c r="S935" s="31"/>
      <c r="T935" s="31"/>
      <c r="U935" s="31"/>
      <c r="V935" s="31"/>
      <c r="W935" s="31"/>
      <c r="X935" s="31"/>
      <c r="Y935" s="31"/>
      <c r="Z935" s="31"/>
    </row>
    <row r="936" spans="1:26" ht="12.75" customHeight="1" x14ac:dyDescent="0.3">
      <c r="A936" s="51" t="str">
        <f t="shared" ca="1" si="8"/>
        <v/>
      </c>
      <c r="B936" s="52" t="str">
        <f t="shared" ca="1" si="1"/>
        <v/>
      </c>
      <c r="C936" s="58" t="str">
        <f t="shared" ca="1" si="2"/>
        <v/>
      </c>
      <c r="D936" s="58" t="str">
        <f t="shared" ca="1" si="22"/>
        <v/>
      </c>
      <c r="E936" s="56"/>
      <c r="F936" s="58" t="str">
        <f t="shared" ca="1" si="4"/>
        <v/>
      </c>
      <c r="G936" s="58" t="str">
        <f t="shared" ca="1" si="5"/>
        <v/>
      </c>
      <c r="H936" s="58" t="str">
        <f t="shared" ca="1" si="6"/>
        <v/>
      </c>
      <c r="I936" s="58" t="str">
        <f t="shared" ca="1" si="7"/>
        <v/>
      </c>
      <c r="J936" s="31"/>
      <c r="K936" s="31"/>
      <c r="L936" s="31"/>
      <c r="M936" s="31"/>
      <c r="N936" s="31"/>
      <c r="O936" s="31"/>
      <c r="P936" s="31"/>
      <c r="Q936" s="31"/>
      <c r="R936" s="31"/>
      <c r="S936" s="31"/>
      <c r="T936" s="31"/>
      <c r="U936" s="31"/>
      <c r="V936" s="31"/>
      <c r="W936" s="31"/>
      <c r="X936" s="31"/>
      <c r="Y936" s="31"/>
      <c r="Z936" s="31"/>
    </row>
    <row r="937" spans="1:26" ht="12.75" customHeight="1" x14ac:dyDescent="0.3">
      <c r="A937" s="51" t="str">
        <f t="shared" ca="1" si="8"/>
        <v/>
      </c>
      <c r="B937" s="52" t="str">
        <f t="shared" ca="1" si="1"/>
        <v/>
      </c>
      <c r="C937" s="58" t="str">
        <f t="shared" ca="1" si="2"/>
        <v/>
      </c>
      <c r="D937" s="58" t="str">
        <f t="shared" ca="1" si="22"/>
        <v/>
      </c>
      <c r="E937" s="56"/>
      <c r="F937" s="58" t="str">
        <f t="shared" ca="1" si="4"/>
        <v/>
      </c>
      <c r="G937" s="58" t="str">
        <f t="shared" ca="1" si="5"/>
        <v/>
      </c>
      <c r="H937" s="58" t="str">
        <f t="shared" ca="1" si="6"/>
        <v/>
      </c>
      <c r="I937" s="58" t="str">
        <f t="shared" ca="1" si="7"/>
        <v/>
      </c>
      <c r="J937" s="31"/>
      <c r="K937" s="31"/>
      <c r="L937" s="31"/>
      <c r="M937" s="31"/>
      <c r="N937" s="31"/>
      <c r="O937" s="31"/>
      <c r="P937" s="31"/>
      <c r="Q937" s="31"/>
      <c r="R937" s="31"/>
      <c r="S937" s="31"/>
      <c r="T937" s="31"/>
      <c r="U937" s="31"/>
      <c r="V937" s="31"/>
      <c r="W937" s="31"/>
      <c r="X937" s="31"/>
      <c r="Y937" s="31"/>
      <c r="Z937" s="31"/>
    </row>
    <row r="938" spans="1:26" ht="12.75" customHeight="1" x14ac:dyDescent="0.3">
      <c r="A938" s="51" t="str">
        <f t="shared" ca="1" si="8"/>
        <v/>
      </c>
      <c r="B938" s="52" t="str">
        <f t="shared" ca="1" si="1"/>
        <v/>
      </c>
      <c r="C938" s="58" t="str">
        <f t="shared" ca="1" si="2"/>
        <v/>
      </c>
      <c r="D938" s="58" t="str">
        <f t="shared" ca="1" si="22"/>
        <v/>
      </c>
      <c r="E938" s="56"/>
      <c r="F938" s="58" t="str">
        <f t="shared" ca="1" si="4"/>
        <v/>
      </c>
      <c r="G938" s="58" t="str">
        <f t="shared" ca="1" si="5"/>
        <v/>
      </c>
      <c r="H938" s="58" t="str">
        <f t="shared" ca="1" si="6"/>
        <v/>
      </c>
      <c r="I938" s="58" t="str">
        <f t="shared" ca="1" si="7"/>
        <v/>
      </c>
      <c r="J938" s="31"/>
      <c r="K938" s="31"/>
      <c r="L938" s="31"/>
      <c r="M938" s="31"/>
      <c r="N938" s="31"/>
      <c r="O938" s="31"/>
      <c r="P938" s="31"/>
      <c r="Q938" s="31"/>
      <c r="R938" s="31"/>
      <c r="S938" s="31"/>
      <c r="T938" s="31"/>
      <c r="U938" s="31"/>
      <c r="V938" s="31"/>
      <c r="W938" s="31"/>
      <c r="X938" s="31"/>
      <c r="Y938" s="31"/>
      <c r="Z938" s="31"/>
    </row>
    <row r="939" spans="1:26" ht="12.75" customHeight="1" x14ac:dyDescent="0.3">
      <c r="A939" s="51" t="str">
        <f t="shared" ca="1" si="8"/>
        <v/>
      </c>
      <c r="B939" s="52" t="str">
        <f t="shared" ca="1" si="1"/>
        <v/>
      </c>
      <c r="C939" s="58" t="str">
        <f t="shared" ca="1" si="2"/>
        <v/>
      </c>
      <c r="D939" s="58" t="str">
        <f t="shared" ca="1" si="22"/>
        <v/>
      </c>
      <c r="E939" s="56"/>
      <c r="F939" s="58" t="str">
        <f t="shared" ca="1" si="4"/>
        <v/>
      </c>
      <c r="G939" s="58" t="str">
        <f t="shared" ca="1" si="5"/>
        <v/>
      </c>
      <c r="H939" s="58" t="str">
        <f t="shared" ca="1" si="6"/>
        <v/>
      </c>
      <c r="I939" s="58" t="str">
        <f t="shared" ca="1" si="7"/>
        <v/>
      </c>
      <c r="J939" s="31"/>
      <c r="K939" s="31"/>
      <c r="L939" s="31"/>
      <c r="M939" s="31"/>
      <c r="N939" s="31"/>
      <c r="O939" s="31"/>
      <c r="P939" s="31"/>
      <c r="Q939" s="31"/>
      <c r="R939" s="31"/>
      <c r="S939" s="31"/>
      <c r="T939" s="31"/>
      <c r="U939" s="31"/>
      <c r="V939" s="31"/>
      <c r="W939" s="31"/>
      <c r="X939" s="31"/>
      <c r="Y939" s="31"/>
      <c r="Z939" s="31"/>
    </row>
    <row r="940" spans="1:26" ht="12.75" customHeight="1" x14ac:dyDescent="0.3">
      <c r="A940" s="51" t="str">
        <f t="shared" ca="1" si="8"/>
        <v/>
      </c>
      <c r="B940" s="52" t="str">
        <f t="shared" ca="1" si="1"/>
        <v/>
      </c>
      <c r="C940" s="58" t="str">
        <f t="shared" ca="1" si="2"/>
        <v/>
      </c>
      <c r="D940" s="58" t="str">
        <f t="shared" ca="1" si="22"/>
        <v/>
      </c>
      <c r="E940" s="56"/>
      <c r="F940" s="58" t="str">
        <f t="shared" ca="1" si="4"/>
        <v/>
      </c>
      <c r="G940" s="58" t="str">
        <f t="shared" ca="1" si="5"/>
        <v/>
      </c>
      <c r="H940" s="58" t="str">
        <f t="shared" ca="1" si="6"/>
        <v/>
      </c>
      <c r="I940" s="58" t="str">
        <f t="shared" ca="1" si="7"/>
        <v/>
      </c>
      <c r="J940" s="31"/>
      <c r="K940" s="31"/>
      <c r="L940" s="31"/>
      <c r="M940" s="31"/>
      <c r="N940" s="31"/>
      <c r="O940" s="31"/>
      <c r="P940" s="31"/>
      <c r="Q940" s="31"/>
      <c r="R940" s="31"/>
      <c r="S940" s="31"/>
      <c r="T940" s="31"/>
      <c r="U940" s="31"/>
      <c r="V940" s="31"/>
      <c r="W940" s="31"/>
      <c r="X940" s="31"/>
      <c r="Y940" s="31"/>
      <c r="Z940" s="31"/>
    </row>
    <row r="941" spans="1:26" ht="12.75" customHeight="1" x14ac:dyDescent="0.3">
      <c r="A941" s="51" t="str">
        <f t="shared" ca="1" si="8"/>
        <v/>
      </c>
      <c r="B941" s="52" t="str">
        <f t="shared" ca="1" si="1"/>
        <v/>
      </c>
      <c r="C941" s="58" t="str">
        <f t="shared" ca="1" si="2"/>
        <v/>
      </c>
      <c r="D941" s="58" t="str">
        <f t="shared" ca="1" si="22"/>
        <v/>
      </c>
      <c r="E941" s="56"/>
      <c r="F941" s="58" t="str">
        <f t="shared" ca="1" si="4"/>
        <v/>
      </c>
      <c r="G941" s="58" t="str">
        <f t="shared" ca="1" si="5"/>
        <v/>
      </c>
      <c r="H941" s="58" t="str">
        <f t="shared" ca="1" si="6"/>
        <v/>
      </c>
      <c r="I941" s="58" t="str">
        <f t="shared" ca="1" si="7"/>
        <v/>
      </c>
      <c r="J941" s="31"/>
      <c r="K941" s="31"/>
      <c r="L941" s="31"/>
      <c r="M941" s="31"/>
      <c r="N941" s="31"/>
      <c r="O941" s="31"/>
      <c r="P941" s="31"/>
      <c r="Q941" s="31"/>
      <c r="R941" s="31"/>
      <c r="S941" s="31"/>
      <c r="T941" s="31"/>
      <c r="U941" s="31"/>
      <c r="V941" s="31"/>
      <c r="W941" s="31"/>
      <c r="X941" s="31"/>
      <c r="Y941" s="31"/>
      <c r="Z941" s="31"/>
    </row>
    <row r="942" spans="1:26" ht="12.75" customHeight="1" x14ac:dyDescent="0.3">
      <c r="A942" s="51" t="str">
        <f t="shared" ca="1" si="8"/>
        <v/>
      </c>
      <c r="B942" s="52" t="str">
        <f t="shared" ca="1" si="1"/>
        <v/>
      </c>
      <c r="C942" s="58" t="str">
        <f t="shared" ca="1" si="2"/>
        <v/>
      </c>
      <c r="D942" s="58" t="str">
        <f t="shared" ca="1" si="22"/>
        <v/>
      </c>
      <c r="E942" s="56"/>
      <c r="F942" s="58" t="str">
        <f t="shared" ca="1" si="4"/>
        <v/>
      </c>
      <c r="G942" s="58" t="str">
        <f t="shared" ca="1" si="5"/>
        <v/>
      </c>
      <c r="H942" s="58" t="str">
        <f t="shared" ca="1" si="6"/>
        <v/>
      </c>
      <c r="I942" s="58" t="str">
        <f t="shared" ca="1" si="7"/>
        <v/>
      </c>
      <c r="J942" s="31"/>
      <c r="K942" s="31"/>
      <c r="L942" s="31"/>
      <c r="M942" s="31"/>
      <c r="N942" s="31"/>
      <c r="O942" s="31"/>
      <c r="P942" s="31"/>
      <c r="Q942" s="31"/>
      <c r="R942" s="31"/>
      <c r="S942" s="31"/>
      <c r="T942" s="31"/>
      <c r="U942" s="31"/>
      <c r="V942" s="31"/>
      <c r="W942" s="31"/>
      <c r="X942" s="31"/>
      <c r="Y942" s="31"/>
      <c r="Z942" s="31"/>
    </row>
    <row r="943" spans="1:26" ht="12.75" customHeight="1" x14ac:dyDescent="0.3">
      <c r="A943" s="51" t="str">
        <f t="shared" ca="1" si="8"/>
        <v/>
      </c>
      <c r="B943" s="52" t="str">
        <f t="shared" ca="1" si="1"/>
        <v/>
      </c>
      <c r="C943" s="58" t="str">
        <f t="shared" ca="1" si="2"/>
        <v/>
      </c>
      <c r="D943" s="58" t="str">
        <f t="shared" ca="1" si="22"/>
        <v/>
      </c>
      <c r="E943" s="56"/>
      <c r="F943" s="58" t="str">
        <f t="shared" ca="1" si="4"/>
        <v/>
      </c>
      <c r="G943" s="58" t="str">
        <f t="shared" ca="1" si="5"/>
        <v/>
      </c>
      <c r="H943" s="58" t="str">
        <f t="shared" ca="1" si="6"/>
        <v/>
      </c>
      <c r="I943" s="58" t="str">
        <f t="shared" ca="1" si="7"/>
        <v/>
      </c>
      <c r="J943" s="31"/>
      <c r="K943" s="31"/>
      <c r="L943" s="31"/>
      <c r="M943" s="31"/>
      <c r="N943" s="31"/>
      <c r="O943" s="31"/>
      <c r="P943" s="31"/>
      <c r="Q943" s="31"/>
      <c r="R943" s="31"/>
      <c r="S943" s="31"/>
      <c r="T943" s="31"/>
      <c r="U943" s="31"/>
      <c r="V943" s="31"/>
      <c r="W943" s="31"/>
      <c r="X943" s="31"/>
      <c r="Y943" s="31"/>
      <c r="Z943" s="31"/>
    </row>
    <row r="944" spans="1:26" ht="12.75" customHeight="1" x14ac:dyDescent="0.3">
      <c r="A944" s="51" t="str">
        <f t="shared" ca="1" si="8"/>
        <v/>
      </c>
      <c r="B944" s="52" t="str">
        <f t="shared" ca="1" si="1"/>
        <v/>
      </c>
      <c r="C944" s="58" t="str">
        <f t="shared" ca="1" si="2"/>
        <v/>
      </c>
      <c r="D944" s="58" t="str">
        <f t="shared" ca="1" si="22"/>
        <v/>
      </c>
      <c r="E944" s="56"/>
      <c r="F944" s="58" t="str">
        <f t="shared" ca="1" si="4"/>
        <v/>
      </c>
      <c r="G944" s="58" t="str">
        <f t="shared" ca="1" si="5"/>
        <v/>
      </c>
      <c r="H944" s="58" t="str">
        <f t="shared" ca="1" si="6"/>
        <v/>
      </c>
      <c r="I944" s="58" t="str">
        <f t="shared" ca="1" si="7"/>
        <v/>
      </c>
      <c r="J944" s="31"/>
      <c r="K944" s="31"/>
      <c r="L944" s="31"/>
      <c r="M944" s="31"/>
      <c r="N944" s="31"/>
      <c r="O944" s="31"/>
      <c r="P944" s="31"/>
      <c r="Q944" s="31"/>
      <c r="R944" s="31"/>
      <c r="S944" s="31"/>
      <c r="T944" s="31"/>
      <c r="U944" s="31"/>
      <c r="V944" s="31"/>
      <c r="W944" s="31"/>
      <c r="X944" s="31"/>
      <c r="Y944" s="31"/>
      <c r="Z944" s="31"/>
    </row>
    <row r="945" spans="1:26" ht="12.75" customHeight="1" x14ac:dyDescent="0.3">
      <c r="A945" s="51" t="str">
        <f t="shared" ca="1" si="8"/>
        <v/>
      </c>
      <c r="B945" s="52" t="str">
        <f t="shared" ca="1" si="1"/>
        <v/>
      </c>
      <c r="C945" s="58" t="str">
        <f t="shared" ca="1" si="2"/>
        <v/>
      </c>
      <c r="D945" s="58" t="str">
        <f t="shared" ca="1" si="22"/>
        <v/>
      </c>
      <c r="E945" s="56"/>
      <c r="F945" s="58" t="str">
        <f t="shared" ca="1" si="4"/>
        <v/>
      </c>
      <c r="G945" s="58" t="str">
        <f t="shared" ca="1" si="5"/>
        <v/>
      </c>
      <c r="H945" s="58" t="str">
        <f t="shared" ca="1" si="6"/>
        <v/>
      </c>
      <c r="I945" s="58" t="str">
        <f t="shared" ca="1" si="7"/>
        <v/>
      </c>
      <c r="J945" s="31"/>
      <c r="K945" s="31"/>
      <c r="L945" s="31"/>
      <c r="M945" s="31"/>
      <c r="N945" s="31"/>
      <c r="O945" s="31"/>
      <c r="P945" s="31"/>
      <c r="Q945" s="31"/>
      <c r="R945" s="31"/>
      <c r="S945" s="31"/>
      <c r="T945" s="31"/>
      <c r="U945" s="31"/>
      <c r="V945" s="31"/>
      <c r="W945" s="31"/>
      <c r="X945" s="31"/>
      <c r="Y945" s="31"/>
      <c r="Z945" s="31"/>
    </row>
    <row r="946" spans="1:26" ht="12.75" customHeight="1" x14ac:dyDescent="0.3">
      <c r="A946" s="51" t="str">
        <f t="shared" ca="1" si="8"/>
        <v/>
      </c>
      <c r="B946" s="52" t="str">
        <f t="shared" ca="1" si="1"/>
        <v/>
      </c>
      <c r="C946" s="58" t="str">
        <f t="shared" ca="1" si="2"/>
        <v/>
      </c>
      <c r="D946" s="58" t="str">
        <f t="shared" ca="1" si="22"/>
        <v/>
      </c>
      <c r="E946" s="56"/>
      <c r="F946" s="58" t="str">
        <f t="shared" ca="1" si="4"/>
        <v/>
      </c>
      <c r="G946" s="58" t="str">
        <f t="shared" ca="1" si="5"/>
        <v/>
      </c>
      <c r="H946" s="58" t="str">
        <f t="shared" ca="1" si="6"/>
        <v/>
      </c>
      <c r="I946" s="58" t="str">
        <f t="shared" ca="1" si="7"/>
        <v/>
      </c>
      <c r="J946" s="31"/>
      <c r="K946" s="31"/>
      <c r="L946" s="31"/>
      <c r="M946" s="31"/>
      <c r="N946" s="31"/>
      <c r="O946" s="31"/>
      <c r="P946" s="31"/>
      <c r="Q946" s="31"/>
      <c r="R946" s="31"/>
      <c r="S946" s="31"/>
      <c r="T946" s="31"/>
      <c r="U946" s="31"/>
      <c r="V946" s="31"/>
      <c r="W946" s="31"/>
      <c r="X946" s="31"/>
      <c r="Y946" s="31"/>
      <c r="Z946" s="31"/>
    </row>
    <row r="947" spans="1:26" ht="12.75" customHeight="1" x14ac:dyDescent="0.3">
      <c r="A947" s="51" t="str">
        <f t="shared" ca="1" si="8"/>
        <v/>
      </c>
      <c r="B947" s="52" t="str">
        <f t="shared" ca="1" si="1"/>
        <v/>
      </c>
      <c r="C947" s="58" t="str">
        <f t="shared" ca="1" si="2"/>
        <v/>
      </c>
      <c r="D947" s="58" t="str">
        <f t="shared" ca="1" si="22"/>
        <v/>
      </c>
      <c r="E947" s="56"/>
      <c r="F947" s="58" t="str">
        <f t="shared" ca="1" si="4"/>
        <v/>
      </c>
      <c r="G947" s="58" t="str">
        <f t="shared" ca="1" si="5"/>
        <v/>
      </c>
      <c r="H947" s="58" t="str">
        <f t="shared" ca="1" si="6"/>
        <v/>
      </c>
      <c r="I947" s="58" t="str">
        <f t="shared" ca="1" si="7"/>
        <v/>
      </c>
      <c r="J947" s="31"/>
      <c r="K947" s="31"/>
      <c r="L947" s="31"/>
      <c r="M947" s="31"/>
      <c r="N947" s="31"/>
      <c r="O947" s="31"/>
      <c r="P947" s="31"/>
      <c r="Q947" s="31"/>
      <c r="R947" s="31"/>
      <c r="S947" s="31"/>
      <c r="T947" s="31"/>
      <c r="U947" s="31"/>
      <c r="V947" s="31"/>
      <c r="W947" s="31"/>
      <c r="X947" s="31"/>
      <c r="Y947" s="31"/>
      <c r="Z947" s="31"/>
    </row>
    <row r="948" spans="1:26" ht="12.75" customHeight="1" x14ac:dyDescent="0.3">
      <c r="A948" s="51" t="str">
        <f t="shared" ca="1" si="8"/>
        <v/>
      </c>
      <c r="B948" s="52" t="str">
        <f t="shared" ca="1" si="1"/>
        <v/>
      </c>
      <c r="C948" s="58" t="str">
        <f t="shared" ca="1" si="2"/>
        <v/>
      </c>
      <c r="D948" s="58" t="str">
        <f t="shared" ca="1" si="22"/>
        <v/>
      </c>
      <c r="E948" s="56"/>
      <c r="F948" s="58" t="str">
        <f t="shared" ca="1" si="4"/>
        <v/>
      </c>
      <c r="G948" s="58" t="str">
        <f t="shared" ca="1" si="5"/>
        <v/>
      </c>
      <c r="H948" s="58" t="str">
        <f t="shared" ca="1" si="6"/>
        <v/>
      </c>
      <c r="I948" s="58" t="str">
        <f t="shared" ca="1" si="7"/>
        <v/>
      </c>
      <c r="J948" s="31"/>
      <c r="K948" s="31"/>
      <c r="L948" s="31"/>
      <c r="M948" s="31"/>
      <c r="N948" s="31"/>
      <c r="O948" s="31"/>
      <c r="P948" s="31"/>
      <c r="Q948" s="31"/>
      <c r="R948" s="31"/>
      <c r="S948" s="31"/>
      <c r="T948" s="31"/>
      <c r="U948" s="31"/>
      <c r="V948" s="31"/>
      <c r="W948" s="31"/>
      <c r="X948" s="31"/>
      <c r="Y948" s="31"/>
      <c r="Z948" s="31"/>
    </row>
    <row r="949" spans="1:26" ht="12.75" customHeight="1" x14ac:dyDescent="0.3">
      <c r="A949" s="51" t="str">
        <f t="shared" ca="1" si="8"/>
        <v/>
      </c>
      <c r="B949" s="52" t="str">
        <f t="shared" ca="1" si="1"/>
        <v/>
      </c>
      <c r="C949" s="58" t="str">
        <f t="shared" ca="1" si="2"/>
        <v/>
      </c>
      <c r="D949" s="58" t="str">
        <f t="shared" ca="1" si="22"/>
        <v/>
      </c>
      <c r="E949" s="56"/>
      <c r="F949" s="58" t="str">
        <f t="shared" ca="1" si="4"/>
        <v/>
      </c>
      <c r="G949" s="58" t="str">
        <f t="shared" ca="1" si="5"/>
        <v/>
      </c>
      <c r="H949" s="58" t="str">
        <f t="shared" ca="1" si="6"/>
        <v/>
      </c>
      <c r="I949" s="58" t="str">
        <f t="shared" ca="1" si="7"/>
        <v/>
      </c>
      <c r="J949" s="31"/>
      <c r="K949" s="31"/>
      <c r="L949" s="31"/>
      <c r="M949" s="31"/>
      <c r="N949" s="31"/>
      <c r="O949" s="31"/>
      <c r="P949" s="31"/>
      <c r="Q949" s="31"/>
      <c r="R949" s="31"/>
      <c r="S949" s="31"/>
      <c r="T949" s="31"/>
      <c r="U949" s="31"/>
      <c r="V949" s="31"/>
      <c r="W949" s="31"/>
      <c r="X949" s="31"/>
      <c r="Y949" s="31"/>
      <c r="Z949" s="31"/>
    </row>
    <row r="950" spans="1:26" ht="12.75" customHeight="1" x14ac:dyDescent="0.3">
      <c r="A950" s="51" t="str">
        <f t="shared" ca="1" si="8"/>
        <v/>
      </c>
      <c r="B950" s="52" t="str">
        <f t="shared" ca="1" si="1"/>
        <v/>
      </c>
      <c r="C950" s="58" t="str">
        <f t="shared" ca="1" si="2"/>
        <v/>
      </c>
      <c r="D950" s="58" t="str">
        <f t="shared" ca="1" si="22"/>
        <v/>
      </c>
      <c r="E950" s="56"/>
      <c r="F950" s="58" t="str">
        <f t="shared" ca="1" si="4"/>
        <v/>
      </c>
      <c r="G950" s="58" t="str">
        <f t="shared" ca="1" si="5"/>
        <v/>
      </c>
      <c r="H950" s="58" t="str">
        <f t="shared" ca="1" si="6"/>
        <v/>
      </c>
      <c r="I950" s="58" t="str">
        <f t="shared" ca="1" si="7"/>
        <v/>
      </c>
      <c r="J950" s="31"/>
      <c r="K950" s="31"/>
      <c r="L950" s="31"/>
      <c r="M950" s="31"/>
      <c r="N950" s="31"/>
      <c r="O950" s="31"/>
      <c r="P950" s="31"/>
      <c r="Q950" s="31"/>
      <c r="R950" s="31"/>
      <c r="S950" s="31"/>
      <c r="T950" s="31"/>
      <c r="U950" s="31"/>
      <c r="V950" s="31"/>
      <c r="W950" s="31"/>
      <c r="X950" s="31"/>
      <c r="Y950" s="31"/>
      <c r="Z950" s="31"/>
    </row>
    <row r="951" spans="1:26" ht="12.75" customHeight="1" x14ac:dyDescent="0.3">
      <c r="A951" s="51" t="str">
        <f t="shared" ca="1" si="8"/>
        <v/>
      </c>
      <c r="B951" s="52" t="str">
        <f t="shared" ca="1" si="1"/>
        <v/>
      </c>
      <c r="C951" s="58" t="str">
        <f t="shared" ca="1" si="2"/>
        <v/>
      </c>
      <c r="D951" s="58" t="str">
        <f t="shared" ca="1" si="22"/>
        <v/>
      </c>
      <c r="E951" s="56"/>
      <c r="F951" s="58" t="str">
        <f t="shared" ca="1" si="4"/>
        <v/>
      </c>
      <c r="G951" s="58" t="str">
        <f t="shared" ca="1" si="5"/>
        <v/>
      </c>
      <c r="H951" s="58" t="str">
        <f t="shared" ca="1" si="6"/>
        <v/>
      </c>
      <c r="I951" s="58" t="str">
        <f t="shared" ca="1" si="7"/>
        <v/>
      </c>
      <c r="J951" s="31"/>
      <c r="K951" s="31"/>
      <c r="L951" s="31"/>
      <c r="M951" s="31"/>
      <c r="N951" s="31"/>
      <c r="O951" s="31"/>
      <c r="P951" s="31"/>
      <c r="Q951" s="31"/>
      <c r="R951" s="31"/>
      <c r="S951" s="31"/>
      <c r="T951" s="31"/>
      <c r="U951" s="31"/>
      <c r="V951" s="31"/>
      <c r="W951" s="31"/>
      <c r="X951" s="31"/>
      <c r="Y951" s="31"/>
      <c r="Z951" s="31"/>
    </row>
    <row r="952" spans="1:26" ht="12.75" customHeight="1" x14ac:dyDescent="0.3">
      <c r="A952" s="51" t="str">
        <f t="shared" ca="1" si="8"/>
        <v/>
      </c>
      <c r="B952" s="52" t="str">
        <f t="shared" ca="1" si="1"/>
        <v/>
      </c>
      <c r="C952" s="58" t="str">
        <f t="shared" ca="1" si="2"/>
        <v/>
      </c>
      <c r="D952" s="58" t="str">
        <f t="shared" ca="1" si="22"/>
        <v/>
      </c>
      <c r="E952" s="56"/>
      <c r="F952" s="58" t="str">
        <f t="shared" ca="1" si="4"/>
        <v/>
      </c>
      <c r="G952" s="58" t="str">
        <f t="shared" ca="1" si="5"/>
        <v/>
      </c>
      <c r="H952" s="58" t="str">
        <f t="shared" ca="1" si="6"/>
        <v/>
      </c>
      <c r="I952" s="58" t="str">
        <f t="shared" ca="1" si="7"/>
        <v/>
      </c>
      <c r="J952" s="31"/>
      <c r="K952" s="31"/>
      <c r="L952" s="31"/>
      <c r="M952" s="31"/>
      <c r="N952" s="31"/>
      <c r="O952" s="31"/>
      <c r="P952" s="31"/>
      <c r="Q952" s="31"/>
      <c r="R952" s="31"/>
      <c r="S952" s="31"/>
      <c r="T952" s="31"/>
      <c r="U952" s="31"/>
      <c r="V952" s="31"/>
      <c r="W952" s="31"/>
      <c r="X952" s="31"/>
      <c r="Y952" s="31"/>
      <c r="Z952" s="31"/>
    </row>
    <row r="953" spans="1:26" ht="12.75" customHeight="1" x14ac:dyDescent="0.3">
      <c r="A953" s="51" t="str">
        <f t="shared" ca="1" si="8"/>
        <v/>
      </c>
      <c r="B953" s="52" t="str">
        <f t="shared" ca="1" si="1"/>
        <v/>
      </c>
      <c r="C953" s="58" t="str">
        <f t="shared" ca="1" si="2"/>
        <v/>
      </c>
      <c r="D953" s="58" t="str">
        <f t="shared" ca="1" si="22"/>
        <v/>
      </c>
      <c r="E953" s="56"/>
      <c r="F953" s="58" t="str">
        <f t="shared" ca="1" si="4"/>
        <v/>
      </c>
      <c r="G953" s="58" t="str">
        <f t="shared" ca="1" si="5"/>
        <v/>
      </c>
      <c r="H953" s="58" t="str">
        <f t="shared" ca="1" si="6"/>
        <v/>
      </c>
      <c r="I953" s="58" t="str">
        <f t="shared" ca="1" si="7"/>
        <v/>
      </c>
      <c r="J953" s="31"/>
      <c r="K953" s="31"/>
      <c r="L953" s="31"/>
      <c r="M953" s="31"/>
      <c r="N953" s="31"/>
      <c r="O953" s="31"/>
      <c r="P953" s="31"/>
      <c r="Q953" s="31"/>
      <c r="R953" s="31"/>
      <c r="S953" s="31"/>
      <c r="T953" s="31"/>
      <c r="U953" s="31"/>
      <c r="V953" s="31"/>
      <c r="W953" s="31"/>
      <c r="X953" s="31"/>
      <c r="Y953" s="31"/>
      <c r="Z953" s="31"/>
    </row>
    <row r="954" spans="1:26" ht="12.75" customHeight="1" x14ac:dyDescent="0.3">
      <c r="A954" s="51" t="str">
        <f t="shared" ca="1" si="8"/>
        <v/>
      </c>
      <c r="B954" s="52" t="str">
        <f t="shared" ca="1" si="1"/>
        <v/>
      </c>
      <c r="C954" s="58" t="str">
        <f t="shared" ca="1" si="2"/>
        <v/>
      </c>
      <c r="D954" s="58" t="str">
        <f t="shared" ca="1" si="22"/>
        <v/>
      </c>
      <c r="E954" s="56"/>
      <c r="F954" s="58" t="str">
        <f t="shared" ca="1" si="4"/>
        <v/>
      </c>
      <c r="G954" s="58" t="str">
        <f t="shared" ca="1" si="5"/>
        <v/>
      </c>
      <c r="H954" s="58" t="str">
        <f t="shared" ca="1" si="6"/>
        <v/>
      </c>
      <c r="I954" s="58" t="str">
        <f t="shared" ca="1" si="7"/>
        <v/>
      </c>
      <c r="J954" s="31"/>
      <c r="K954" s="31"/>
      <c r="L954" s="31"/>
      <c r="M954" s="31"/>
      <c r="N954" s="31"/>
      <c r="O954" s="31"/>
      <c r="P954" s="31"/>
      <c r="Q954" s="31"/>
      <c r="R954" s="31"/>
      <c r="S954" s="31"/>
      <c r="T954" s="31"/>
      <c r="U954" s="31"/>
      <c r="V954" s="31"/>
      <c r="W954" s="31"/>
      <c r="X954" s="31"/>
      <c r="Y954" s="31"/>
      <c r="Z954" s="31"/>
    </row>
    <row r="955" spans="1:26" ht="12.75" customHeight="1" x14ac:dyDescent="0.3">
      <c r="A955" s="51" t="str">
        <f t="shared" ca="1" si="8"/>
        <v/>
      </c>
      <c r="B955" s="52" t="str">
        <f t="shared" ca="1" si="1"/>
        <v/>
      </c>
      <c r="C955" s="58" t="str">
        <f t="shared" ca="1" si="2"/>
        <v/>
      </c>
      <c r="D955" s="58" t="str">
        <f t="shared" ca="1" si="22"/>
        <v/>
      </c>
      <c r="E955" s="56"/>
      <c r="F955" s="58" t="str">
        <f t="shared" ca="1" si="4"/>
        <v/>
      </c>
      <c r="G955" s="58" t="str">
        <f t="shared" ca="1" si="5"/>
        <v/>
      </c>
      <c r="H955" s="58" t="str">
        <f t="shared" ca="1" si="6"/>
        <v/>
      </c>
      <c r="I955" s="58" t="str">
        <f t="shared" ca="1" si="7"/>
        <v/>
      </c>
      <c r="J955" s="31"/>
      <c r="K955" s="31"/>
      <c r="L955" s="31"/>
      <c r="M955" s="31"/>
      <c r="N955" s="31"/>
      <c r="O955" s="31"/>
      <c r="P955" s="31"/>
      <c r="Q955" s="31"/>
      <c r="R955" s="31"/>
      <c r="S955" s="31"/>
      <c r="T955" s="31"/>
      <c r="U955" s="31"/>
      <c r="V955" s="31"/>
      <c r="W955" s="31"/>
      <c r="X955" s="31"/>
      <c r="Y955" s="31"/>
      <c r="Z955" s="31"/>
    </row>
    <row r="956" spans="1:26" ht="12.75" customHeight="1" x14ac:dyDescent="0.3">
      <c r="A956" s="51" t="str">
        <f t="shared" ca="1" si="8"/>
        <v/>
      </c>
      <c r="B956" s="52" t="str">
        <f t="shared" ca="1" si="1"/>
        <v/>
      </c>
      <c r="C956" s="58" t="str">
        <f t="shared" ca="1" si="2"/>
        <v/>
      </c>
      <c r="D956" s="58" t="str">
        <f t="shared" ca="1" si="22"/>
        <v/>
      </c>
      <c r="E956" s="56"/>
      <c r="F956" s="58" t="str">
        <f t="shared" ca="1" si="4"/>
        <v/>
      </c>
      <c r="G956" s="58" t="str">
        <f t="shared" ca="1" si="5"/>
        <v/>
      </c>
      <c r="H956" s="58" t="str">
        <f t="shared" ca="1" si="6"/>
        <v/>
      </c>
      <c r="I956" s="58" t="str">
        <f t="shared" ca="1" si="7"/>
        <v/>
      </c>
      <c r="J956" s="31"/>
      <c r="K956" s="31"/>
      <c r="L956" s="31"/>
      <c r="M956" s="31"/>
      <c r="N956" s="31"/>
      <c r="O956" s="31"/>
      <c r="P956" s="31"/>
      <c r="Q956" s="31"/>
      <c r="R956" s="31"/>
      <c r="S956" s="31"/>
      <c r="T956" s="31"/>
      <c r="U956" s="31"/>
      <c r="V956" s="31"/>
      <c r="W956" s="31"/>
      <c r="X956" s="31"/>
      <c r="Y956" s="31"/>
      <c r="Z956" s="31"/>
    </row>
    <row r="957" spans="1:26" ht="12.75" customHeight="1" x14ac:dyDescent="0.3">
      <c r="A957" s="51" t="str">
        <f t="shared" ca="1" si="8"/>
        <v/>
      </c>
      <c r="B957" s="52" t="str">
        <f t="shared" ca="1" si="1"/>
        <v/>
      </c>
      <c r="C957" s="58" t="str">
        <f t="shared" ca="1" si="2"/>
        <v/>
      </c>
      <c r="D957" s="58" t="str">
        <f t="shared" ca="1" si="22"/>
        <v/>
      </c>
      <c r="E957" s="56"/>
      <c r="F957" s="58" t="str">
        <f t="shared" ca="1" si="4"/>
        <v/>
      </c>
      <c r="G957" s="58" t="str">
        <f t="shared" ca="1" si="5"/>
        <v/>
      </c>
      <c r="H957" s="58" t="str">
        <f t="shared" ca="1" si="6"/>
        <v/>
      </c>
      <c r="I957" s="58" t="str">
        <f t="shared" ca="1" si="7"/>
        <v/>
      </c>
      <c r="J957" s="31"/>
      <c r="K957" s="31"/>
      <c r="L957" s="31"/>
      <c r="M957" s="31"/>
      <c r="N957" s="31"/>
      <c r="O957" s="31"/>
      <c r="P957" s="31"/>
      <c r="Q957" s="31"/>
      <c r="R957" s="31"/>
      <c r="S957" s="31"/>
      <c r="T957" s="31"/>
      <c r="U957" s="31"/>
      <c r="V957" s="31"/>
      <c r="W957" s="31"/>
      <c r="X957" s="31"/>
      <c r="Y957" s="31"/>
      <c r="Z957" s="31"/>
    </row>
    <row r="958" spans="1:26" ht="12.75" customHeight="1" x14ac:dyDescent="0.3">
      <c r="A958" s="51" t="str">
        <f t="shared" ca="1" si="8"/>
        <v/>
      </c>
      <c r="B958" s="52" t="str">
        <f t="shared" ca="1" si="1"/>
        <v/>
      </c>
      <c r="C958" s="58" t="str">
        <f t="shared" ca="1" si="2"/>
        <v/>
      </c>
      <c r="D958" s="58" t="str">
        <f t="shared" ca="1" si="22"/>
        <v/>
      </c>
      <c r="E958" s="56"/>
      <c r="F958" s="58" t="str">
        <f t="shared" ca="1" si="4"/>
        <v/>
      </c>
      <c r="G958" s="58" t="str">
        <f t="shared" ca="1" si="5"/>
        <v/>
      </c>
      <c r="H958" s="58" t="str">
        <f t="shared" ca="1" si="6"/>
        <v/>
      </c>
      <c r="I958" s="58" t="str">
        <f t="shared" ca="1" si="7"/>
        <v/>
      </c>
      <c r="J958" s="31"/>
      <c r="K958" s="31"/>
      <c r="L958" s="31"/>
      <c r="M958" s="31"/>
      <c r="N958" s="31"/>
      <c r="O958" s="31"/>
      <c r="P958" s="31"/>
      <c r="Q958" s="31"/>
      <c r="R958" s="31"/>
      <c r="S958" s="31"/>
      <c r="T958" s="31"/>
      <c r="U958" s="31"/>
      <c r="V958" s="31"/>
      <c r="W958" s="31"/>
      <c r="X958" s="31"/>
      <c r="Y958" s="31"/>
      <c r="Z958" s="31"/>
    </row>
    <row r="959" spans="1:26" ht="12.75" customHeight="1" x14ac:dyDescent="0.3">
      <c r="A959" s="51" t="str">
        <f t="shared" ca="1" si="8"/>
        <v/>
      </c>
      <c r="B959" s="52" t="str">
        <f t="shared" ca="1" si="1"/>
        <v/>
      </c>
      <c r="C959" s="58" t="str">
        <f t="shared" ca="1" si="2"/>
        <v/>
      </c>
      <c r="D959" s="58" t="str">
        <f t="shared" ca="1" si="22"/>
        <v/>
      </c>
      <c r="E959" s="56"/>
      <c r="F959" s="58" t="str">
        <f t="shared" ca="1" si="4"/>
        <v/>
      </c>
      <c r="G959" s="58" t="str">
        <f t="shared" ca="1" si="5"/>
        <v/>
      </c>
      <c r="H959" s="58" t="str">
        <f t="shared" ca="1" si="6"/>
        <v/>
      </c>
      <c r="I959" s="58" t="str">
        <f t="shared" ca="1" si="7"/>
        <v/>
      </c>
      <c r="J959" s="31"/>
      <c r="K959" s="31"/>
      <c r="L959" s="31"/>
      <c r="M959" s="31"/>
      <c r="N959" s="31"/>
      <c r="O959" s="31"/>
      <c r="P959" s="31"/>
      <c r="Q959" s="31"/>
      <c r="R959" s="31"/>
      <c r="S959" s="31"/>
      <c r="T959" s="31"/>
      <c r="U959" s="31"/>
      <c r="V959" s="31"/>
      <c r="W959" s="31"/>
      <c r="X959" s="31"/>
      <c r="Y959" s="31"/>
      <c r="Z959" s="31"/>
    </row>
    <row r="960" spans="1:26" ht="12.75" customHeight="1" x14ac:dyDescent="0.3">
      <c r="A960" s="51" t="str">
        <f t="shared" ca="1" si="8"/>
        <v/>
      </c>
      <c r="B960" s="52" t="str">
        <f t="shared" ca="1" si="1"/>
        <v/>
      </c>
      <c r="C960" s="58" t="str">
        <f t="shared" ca="1" si="2"/>
        <v/>
      </c>
      <c r="D960" s="58" t="str">
        <f t="shared" ca="1" si="22"/>
        <v/>
      </c>
      <c r="E960" s="56"/>
      <c r="F960" s="58" t="str">
        <f t="shared" ca="1" si="4"/>
        <v/>
      </c>
      <c r="G960" s="58" t="str">
        <f t="shared" ca="1" si="5"/>
        <v/>
      </c>
      <c r="H960" s="58" t="str">
        <f t="shared" ca="1" si="6"/>
        <v/>
      </c>
      <c r="I960" s="58" t="str">
        <f t="shared" ca="1" si="7"/>
        <v/>
      </c>
      <c r="J960" s="31"/>
      <c r="K960" s="31"/>
      <c r="L960" s="31"/>
      <c r="M960" s="31"/>
      <c r="N960" s="31"/>
      <c r="O960" s="31"/>
      <c r="P960" s="31"/>
      <c r="Q960" s="31"/>
      <c r="R960" s="31"/>
      <c r="S960" s="31"/>
      <c r="T960" s="31"/>
      <c r="U960" s="31"/>
      <c r="V960" s="31"/>
      <c r="W960" s="31"/>
      <c r="X960" s="31"/>
      <c r="Y960" s="31"/>
      <c r="Z960" s="31"/>
    </row>
    <row r="961" spans="1:26" ht="12.75" customHeight="1" x14ac:dyDescent="0.3">
      <c r="A961" s="51" t="str">
        <f t="shared" ca="1" si="8"/>
        <v/>
      </c>
      <c r="B961" s="52" t="str">
        <f t="shared" ca="1" si="1"/>
        <v/>
      </c>
      <c r="C961" s="58" t="str">
        <f t="shared" ca="1" si="2"/>
        <v/>
      </c>
      <c r="D961" s="58" t="str">
        <f t="shared" ca="1" si="22"/>
        <v/>
      </c>
      <c r="E961" s="56"/>
      <c r="F961" s="58" t="str">
        <f t="shared" ca="1" si="4"/>
        <v/>
      </c>
      <c r="G961" s="58" t="str">
        <f t="shared" ca="1" si="5"/>
        <v/>
      </c>
      <c r="H961" s="58" t="str">
        <f t="shared" ca="1" si="6"/>
        <v/>
      </c>
      <c r="I961" s="58" t="str">
        <f t="shared" ca="1" si="7"/>
        <v/>
      </c>
      <c r="J961" s="31"/>
      <c r="K961" s="31"/>
      <c r="L961" s="31"/>
      <c r="M961" s="31"/>
      <c r="N961" s="31"/>
      <c r="O961" s="31"/>
      <c r="P961" s="31"/>
      <c r="Q961" s="31"/>
      <c r="R961" s="31"/>
      <c r="S961" s="31"/>
      <c r="T961" s="31"/>
      <c r="U961" s="31"/>
      <c r="V961" s="31"/>
      <c r="W961" s="31"/>
      <c r="X961" s="31"/>
      <c r="Y961" s="31"/>
      <c r="Z961" s="31"/>
    </row>
    <row r="962" spans="1:26" ht="12.75" customHeight="1" x14ac:dyDescent="0.3">
      <c r="A962" s="51" t="str">
        <f t="shared" ca="1" si="8"/>
        <v/>
      </c>
      <c r="B962" s="52" t="str">
        <f t="shared" ca="1" si="1"/>
        <v/>
      </c>
      <c r="C962" s="58" t="str">
        <f t="shared" ca="1" si="2"/>
        <v/>
      </c>
      <c r="D962" s="58" t="str">
        <f t="shared" ca="1" si="22"/>
        <v/>
      </c>
      <c r="E962" s="56"/>
      <c r="F962" s="58" t="str">
        <f t="shared" ca="1" si="4"/>
        <v/>
      </c>
      <c r="G962" s="58" t="str">
        <f t="shared" ca="1" si="5"/>
        <v/>
      </c>
      <c r="H962" s="58" t="str">
        <f t="shared" ca="1" si="6"/>
        <v/>
      </c>
      <c r="I962" s="58" t="str">
        <f t="shared" ca="1" si="7"/>
        <v/>
      </c>
      <c r="J962" s="31"/>
      <c r="K962" s="31"/>
      <c r="L962" s="31"/>
      <c r="M962" s="31"/>
      <c r="N962" s="31"/>
      <c r="O962" s="31"/>
      <c r="P962" s="31"/>
      <c r="Q962" s="31"/>
      <c r="R962" s="31"/>
      <c r="S962" s="31"/>
      <c r="T962" s="31"/>
      <c r="U962" s="31"/>
      <c r="V962" s="31"/>
      <c r="W962" s="31"/>
      <c r="X962" s="31"/>
      <c r="Y962" s="31"/>
      <c r="Z962" s="31"/>
    </row>
    <row r="963" spans="1:26" ht="12.75" customHeight="1" x14ac:dyDescent="0.3">
      <c r="A963" s="51" t="str">
        <f t="shared" ca="1" si="8"/>
        <v/>
      </c>
      <c r="B963" s="52" t="str">
        <f t="shared" ca="1" si="1"/>
        <v/>
      </c>
      <c r="C963" s="58" t="str">
        <f t="shared" ca="1" si="2"/>
        <v/>
      </c>
      <c r="D963" s="58" t="str">
        <f t="shared" ca="1" si="22"/>
        <v/>
      </c>
      <c r="E963" s="56"/>
      <c r="F963" s="58" t="str">
        <f t="shared" ca="1" si="4"/>
        <v/>
      </c>
      <c r="G963" s="58" t="str">
        <f t="shared" ca="1" si="5"/>
        <v/>
      </c>
      <c r="H963" s="58" t="str">
        <f t="shared" ca="1" si="6"/>
        <v/>
      </c>
      <c r="I963" s="58" t="str">
        <f t="shared" ca="1" si="7"/>
        <v/>
      </c>
      <c r="J963" s="31"/>
      <c r="K963" s="31"/>
      <c r="L963" s="31"/>
      <c r="M963" s="31"/>
      <c r="N963" s="31"/>
      <c r="O963" s="31"/>
      <c r="P963" s="31"/>
      <c r="Q963" s="31"/>
      <c r="R963" s="31"/>
      <c r="S963" s="31"/>
      <c r="T963" s="31"/>
      <c r="U963" s="31"/>
      <c r="V963" s="31"/>
      <c r="W963" s="31"/>
      <c r="X963" s="31"/>
      <c r="Y963" s="31"/>
      <c r="Z963" s="31"/>
    </row>
    <row r="964" spans="1:26" ht="12.75" customHeight="1" x14ac:dyDescent="0.3">
      <c r="A964" s="51" t="str">
        <f t="shared" ca="1" si="8"/>
        <v/>
      </c>
      <c r="B964" s="52" t="str">
        <f t="shared" ca="1" si="1"/>
        <v/>
      </c>
      <c r="C964" s="58" t="str">
        <f t="shared" ca="1" si="2"/>
        <v/>
      </c>
      <c r="D964" s="58" t="str">
        <f t="shared" ca="1" si="22"/>
        <v/>
      </c>
      <c r="E964" s="56"/>
      <c r="F964" s="58" t="str">
        <f t="shared" ca="1" si="4"/>
        <v/>
      </c>
      <c r="G964" s="58" t="str">
        <f t="shared" ca="1" si="5"/>
        <v/>
      </c>
      <c r="H964" s="58" t="str">
        <f t="shared" ca="1" si="6"/>
        <v/>
      </c>
      <c r="I964" s="58" t="str">
        <f t="shared" ca="1" si="7"/>
        <v/>
      </c>
      <c r="J964" s="31"/>
      <c r="K964" s="31"/>
      <c r="L964" s="31"/>
      <c r="M964" s="31"/>
      <c r="N964" s="31"/>
      <c r="O964" s="31"/>
      <c r="P964" s="31"/>
      <c r="Q964" s="31"/>
      <c r="R964" s="31"/>
      <c r="S964" s="31"/>
      <c r="T964" s="31"/>
      <c r="U964" s="31"/>
      <c r="V964" s="31"/>
      <c r="W964" s="31"/>
      <c r="X964" s="31"/>
      <c r="Y964" s="31"/>
      <c r="Z964" s="31"/>
    </row>
    <row r="965" spans="1:26" ht="12.75" customHeight="1" x14ac:dyDescent="0.3">
      <c r="A965" s="51" t="str">
        <f t="shared" ca="1" si="8"/>
        <v/>
      </c>
      <c r="B965" s="52" t="str">
        <f t="shared" ca="1" si="1"/>
        <v/>
      </c>
      <c r="C965" s="58" t="str">
        <f t="shared" ca="1" si="2"/>
        <v/>
      </c>
      <c r="D965" s="58" t="str">
        <f t="shared" ca="1" si="22"/>
        <v/>
      </c>
      <c r="E965" s="56"/>
      <c r="F965" s="58" t="str">
        <f t="shared" ca="1" si="4"/>
        <v/>
      </c>
      <c r="G965" s="58" t="str">
        <f t="shared" ca="1" si="5"/>
        <v/>
      </c>
      <c r="H965" s="58" t="str">
        <f t="shared" ca="1" si="6"/>
        <v/>
      </c>
      <c r="I965" s="58" t="str">
        <f t="shared" ca="1" si="7"/>
        <v/>
      </c>
      <c r="J965" s="31"/>
      <c r="K965" s="31"/>
      <c r="L965" s="31"/>
      <c r="M965" s="31"/>
      <c r="N965" s="31"/>
      <c r="O965" s="31"/>
      <c r="P965" s="31"/>
      <c r="Q965" s="31"/>
      <c r="R965" s="31"/>
      <c r="S965" s="31"/>
      <c r="T965" s="31"/>
      <c r="U965" s="31"/>
      <c r="V965" s="31"/>
      <c r="W965" s="31"/>
      <c r="X965" s="31"/>
      <c r="Y965" s="31"/>
      <c r="Z965" s="31"/>
    </row>
    <row r="966" spans="1:26" ht="12.75" customHeight="1" x14ac:dyDescent="0.3">
      <c r="A966" s="51" t="str">
        <f t="shared" ca="1" si="8"/>
        <v/>
      </c>
      <c r="B966" s="52" t="str">
        <f t="shared" ca="1" si="1"/>
        <v/>
      </c>
      <c r="C966" s="58" t="str">
        <f t="shared" ca="1" si="2"/>
        <v/>
      </c>
      <c r="D966" s="58" t="str">
        <f t="shared" ca="1" si="22"/>
        <v/>
      </c>
      <c r="E966" s="56"/>
      <c r="F966" s="58" t="str">
        <f t="shared" ca="1" si="4"/>
        <v/>
      </c>
      <c r="G966" s="58" t="str">
        <f t="shared" ca="1" si="5"/>
        <v/>
      </c>
      <c r="H966" s="58" t="str">
        <f t="shared" ca="1" si="6"/>
        <v/>
      </c>
      <c r="I966" s="58" t="str">
        <f t="shared" ca="1" si="7"/>
        <v/>
      </c>
      <c r="J966" s="31"/>
      <c r="K966" s="31"/>
      <c r="L966" s="31"/>
      <c r="M966" s="31"/>
      <c r="N966" s="31"/>
      <c r="O966" s="31"/>
      <c r="P966" s="31"/>
      <c r="Q966" s="31"/>
      <c r="R966" s="31"/>
      <c r="S966" s="31"/>
      <c r="T966" s="31"/>
      <c r="U966" s="31"/>
      <c r="V966" s="31"/>
      <c r="W966" s="31"/>
      <c r="X966" s="31"/>
      <c r="Y966" s="31"/>
      <c r="Z966" s="31"/>
    </row>
    <row r="967" spans="1:26" ht="12.75" customHeight="1" x14ac:dyDescent="0.3">
      <c r="A967" s="51" t="str">
        <f t="shared" ca="1" si="8"/>
        <v/>
      </c>
      <c r="B967" s="52" t="str">
        <f t="shared" ca="1" si="1"/>
        <v/>
      </c>
      <c r="C967" s="58" t="str">
        <f t="shared" ca="1" si="2"/>
        <v/>
      </c>
      <c r="D967" s="58" t="str">
        <f t="shared" ca="1" si="22"/>
        <v/>
      </c>
      <c r="E967" s="56"/>
      <c r="F967" s="58" t="str">
        <f t="shared" ca="1" si="4"/>
        <v/>
      </c>
      <c r="G967" s="58" t="str">
        <f t="shared" ca="1" si="5"/>
        <v/>
      </c>
      <c r="H967" s="58" t="str">
        <f t="shared" ca="1" si="6"/>
        <v/>
      </c>
      <c r="I967" s="58" t="str">
        <f t="shared" ca="1" si="7"/>
        <v/>
      </c>
      <c r="J967" s="31"/>
      <c r="K967" s="31"/>
      <c r="L967" s="31"/>
      <c r="M967" s="31"/>
      <c r="N967" s="31"/>
      <c r="O967" s="31"/>
      <c r="P967" s="31"/>
      <c r="Q967" s="31"/>
      <c r="R967" s="31"/>
      <c r="S967" s="31"/>
      <c r="T967" s="31"/>
      <c r="U967" s="31"/>
      <c r="V967" s="31"/>
      <c r="W967" s="31"/>
      <c r="X967" s="31"/>
      <c r="Y967" s="31"/>
      <c r="Z967" s="31"/>
    </row>
    <row r="968" spans="1:26" ht="12.75" customHeight="1" x14ac:dyDescent="0.3">
      <c r="A968" s="51" t="str">
        <f t="shared" ca="1" si="8"/>
        <v/>
      </c>
      <c r="B968" s="52" t="str">
        <f t="shared" ca="1" si="1"/>
        <v/>
      </c>
      <c r="C968" s="58" t="str">
        <f t="shared" ca="1" si="2"/>
        <v/>
      </c>
      <c r="D968" s="58" t="str">
        <f t="shared" ca="1" si="22"/>
        <v/>
      </c>
      <c r="E968" s="56"/>
      <c r="F968" s="58" t="str">
        <f t="shared" ca="1" si="4"/>
        <v/>
      </c>
      <c r="G968" s="58" t="str">
        <f t="shared" ca="1" si="5"/>
        <v/>
      </c>
      <c r="H968" s="58" t="str">
        <f t="shared" ca="1" si="6"/>
        <v/>
      </c>
      <c r="I968" s="58" t="str">
        <f t="shared" ca="1" si="7"/>
        <v/>
      </c>
      <c r="J968" s="31"/>
      <c r="K968" s="31"/>
      <c r="L968" s="31"/>
      <c r="M968" s="31"/>
      <c r="N968" s="31"/>
      <c r="O968" s="31"/>
      <c r="P968" s="31"/>
      <c r="Q968" s="31"/>
      <c r="R968" s="31"/>
      <c r="S968" s="31"/>
      <c r="T968" s="31"/>
      <c r="U968" s="31"/>
      <c r="V968" s="31"/>
      <c r="W968" s="31"/>
      <c r="X968" s="31"/>
      <c r="Y968" s="31"/>
      <c r="Z968" s="31"/>
    </row>
    <row r="969" spans="1:26" ht="12.75" customHeight="1" x14ac:dyDescent="0.3">
      <c r="A969" s="51" t="str">
        <f t="shared" ca="1" si="8"/>
        <v/>
      </c>
      <c r="B969" s="52" t="str">
        <f t="shared" ca="1" si="1"/>
        <v/>
      </c>
      <c r="C969" s="58" t="str">
        <f t="shared" ca="1" si="2"/>
        <v/>
      </c>
      <c r="D969" s="58" t="str">
        <f t="shared" ca="1" si="22"/>
        <v/>
      </c>
      <c r="E969" s="56"/>
      <c r="F969" s="58" t="str">
        <f t="shared" ca="1" si="4"/>
        <v/>
      </c>
      <c r="G969" s="58" t="str">
        <f t="shared" ca="1" si="5"/>
        <v/>
      </c>
      <c r="H969" s="58" t="str">
        <f t="shared" ca="1" si="6"/>
        <v/>
      </c>
      <c r="I969" s="58" t="str">
        <f t="shared" ca="1" si="7"/>
        <v/>
      </c>
      <c r="J969" s="31"/>
      <c r="K969" s="31"/>
      <c r="L969" s="31"/>
      <c r="M969" s="31"/>
      <c r="N969" s="31"/>
      <c r="O969" s="31"/>
      <c r="P969" s="31"/>
      <c r="Q969" s="31"/>
      <c r="R969" s="31"/>
      <c r="S969" s="31"/>
      <c r="T969" s="31"/>
      <c r="U969" s="31"/>
      <c r="V969" s="31"/>
      <c r="W969" s="31"/>
      <c r="X969" s="31"/>
      <c r="Y969" s="31"/>
      <c r="Z969" s="31"/>
    </row>
    <row r="970" spans="1:26" ht="12.75" customHeight="1" x14ac:dyDescent="0.3">
      <c r="A970" s="51" t="str">
        <f t="shared" ca="1" si="8"/>
        <v/>
      </c>
      <c r="B970" s="52" t="str">
        <f t="shared" ca="1" si="1"/>
        <v/>
      </c>
      <c r="C970" s="58" t="str">
        <f t="shared" ca="1" si="2"/>
        <v/>
      </c>
      <c r="D970" s="58" t="str">
        <f t="shared" ca="1" si="22"/>
        <v/>
      </c>
      <c r="E970" s="56"/>
      <c r="F970" s="58" t="str">
        <f t="shared" ca="1" si="4"/>
        <v/>
      </c>
      <c r="G970" s="58" t="str">
        <f t="shared" ca="1" si="5"/>
        <v/>
      </c>
      <c r="H970" s="58" t="str">
        <f t="shared" ca="1" si="6"/>
        <v/>
      </c>
      <c r="I970" s="58" t="str">
        <f t="shared" ca="1" si="7"/>
        <v/>
      </c>
      <c r="J970" s="31"/>
      <c r="K970" s="31"/>
      <c r="L970" s="31"/>
      <c r="M970" s="31"/>
      <c r="N970" s="31"/>
      <c r="O970" s="31"/>
      <c r="P970" s="31"/>
      <c r="Q970" s="31"/>
      <c r="R970" s="31"/>
      <c r="S970" s="31"/>
      <c r="T970" s="31"/>
      <c r="U970" s="31"/>
      <c r="V970" s="31"/>
      <c r="W970" s="31"/>
      <c r="X970" s="31"/>
      <c r="Y970" s="31"/>
      <c r="Z970" s="31"/>
    </row>
    <row r="971" spans="1:26" ht="12.75" customHeight="1" x14ac:dyDescent="0.3">
      <c r="A971" s="51" t="str">
        <f t="shared" ca="1" si="8"/>
        <v/>
      </c>
      <c r="B971" s="52" t="str">
        <f t="shared" ca="1" si="1"/>
        <v/>
      </c>
      <c r="C971" s="58" t="str">
        <f t="shared" ca="1" si="2"/>
        <v/>
      </c>
      <c r="D971" s="58" t="str">
        <f t="shared" ca="1" si="22"/>
        <v/>
      </c>
      <c r="E971" s="56"/>
      <c r="F971" s="58" t="str">
        <f t="shared" ca="1" si="4"/>
        <v/>
      </c>
      <c r="G971" s="58" t="str">
        <f t="shared" ca="1" si="5"/>
        <v/>
      </c>
      <c r="H971" s="58" t="str">
        <f t="shared" ca="1" si="6"/>
        <v/>
      </c>
      <c r="I971" s="58" t="str">
        <f t="shared" ca="1" si="7"/>
        <v/>
      </c>
      <c r="J971" s="31"/>
      <c r="K971" s="31"/>
      <c r="L971" s="31"/>
      <c r="M971" s="31"/>
      <c r="N971" s="31"/>
      <c r="O971" s="31"/>
      <c r="P971" s="31"/>
      <c r="Q971" s="31"/>
      <c r="R971" s="31"/>
      <c r="S971" s="31"/>
      <c r="T971" s="31"/>
      <c r="U971" s="31"/>
      <c r="V971" s="31"/>
      <c r="W971" s="31"/>
      <c r="X971" s="31"/>
      <c r="Y971" s="31"/>
      <c r="Z971" s="31"/>
    </row>
    <row r="972" spans="1:26" ht="12.75" customHeight="1" x14ac:dyDescent="0.3">
      <c r="A972" s="51" t="str">
        <f t="shared" ca="1" si="8"/>
        <v/>
      </c>
      <c r="B972" s="52" t="str">
        <f t="shared" ca="1" si="1"/>
        <v/>
      </c>
      <c r="C972" s="58" t="str">
        <f t="shared" ca="1" si="2"/>
        <v/>
      </c>
      <c r="D972" s="58" t="str">
        <f t="shared" ca="1" si="22"/>
        <v/>
      </c>
      <c r="E972" s="56"/>
      <c r="F972" s="58" t="str">
        <f t="shared" ca="1" si="4"/>
        <v/>
      </c>
      <c r="G972" s="58" t="str">
        <f t="shared" ca="1" si="5"/>
        <v/>
      </c>
      <c r="H972" s="58" t="str">
        <f t="shared" ca="1" si="6"/>
        <v/>
      </c>
      <c r="I972" s="58" t="str">
        <f t="shared" ca="1" si="7"/>
        <v/>
      </c>
      <c r="J972" s="31"/>
      <c r="K972" s="31"/>
      <c r="L972" s="31"/>
      <c r="M972" s="31"/>
      <c r="N972" s="31"/>
      <c r="O972" s="31"/>
      <c r="P972" s="31"/>
      <c r="Q972" s="31"/>
      <c r="R972" s="31"/>
      <c r="S972" s="31"/>
      <c r="T972" s="31"/>
      <c r="U972" s="31"/>
      <c r="V972" s="31"/>
      <c r="W972" s="31"/>
      <c r="X972" s="31"/>
      <c r="Y972" s="31"/>
      <c r="Z972" s="31"/>
    </row>
    <row r="973" spans="1:26" ht="12.75" customHeight="1" x14ac:dyDescent="0.3">
      <c r="A973" s="51" t="str">
        <f t="shared" ca="1" si="8"/>
        <v/>
      </c>
      <c r="B973" s="52" t="str">
        <f t="shared" ca="1" si="1"/>
        <v/>
      </c>
      <c r="C973" s="58" t="str">
        <f t="shared" ca="1" si="2"/>
        <v/>
      </c>
      <c r="D973" s="58" t="str">
        <f t="shared" ca="1" si="22"/>
        <v/>
      </c>
      <c r="E973" s="56"/>
      <c r="F973" s="58" t="str">
        <f t="shared" ca="1" si="4"/>
        <v/>
      </c>
      <c r="G973" s="58" t="str">
        <f t="shared" ca="1" si="5"/>
        <v/>
      </c>
      <c r="H973" s="58" t="str">
        <f t="shared" ca="1" si="6"/>
        <v/>
      </c>
      <c r="I973" s="58" t="str">
        <f t="shared" ca="1" si="7"/>
        <v/>
      </c>
      <c r="J973" s="31"/>
      <c r="K973" s="31"/>
      <c r="L973" s="31"/>
      <c r="M973" s="31"/>
      <c r="N973" s="31"/>
      <c r="O973" s="31"/>
      <c r="P973" s="31"/>
      <c r="Q973" s="31"/>
      <c r="R973" s="31"/>
      <c r="S973" s="31"/>
      <c r="T973" s="31"/>
      <c r="U973" s="31"/>
      <c r="V973" s="31"/>
      <c r="W973" s="31"/>
      <c r="X973" s="31"/>
      <c r="Y973" s="31"/>
      <c r="Z973" s="31"/>
    </row>
    <row r="974" spans="1:26" ht="12.75" customHeight="1" x14ac:dyDescent="0.3">
      <c r="A974" s="51" t="str">
        <f t="shared" ca="1" si="8"/>
        <v/>
      </c>
      <c r="B974" s="52" t="str">
        <f t="shared" ca="1" si="1"/>
        <v/>
      </c>
      <c r="C974" s="58" t="str">
        <f t="shared" ca="1" si="2"/>
        <v/>
      </c>
      <c r="D974" s="58" t="str">
        <f t="shared" ca="1" si="22"/>
        <v/>
      </c>
      <c r="E974" s="56"/>
      <c r="F974" s="58" t="str">
        <f t="shared" ca="1" si="4"/>
        <v/>
      </c>
      <c r="G974" s="58" t="str">
        <f t="shared" ca="1" si="5"/>
        <v/>
      </c>
      <c r="H974" s="58" t="str">
        <f t="shared" ca="1" si="6"/>
        <v/>
      </c>
      <c r="I974" s="58" t="str">
        <f t="shared" ca="1" si="7"/>
        <v/>
      </c>
      <c r="J974" s="31"/>
      <c r="K974" s="31"/>
      <c r="L974" s="31"/>
      <c r="M974" s="31"/>
      <c r="N974" s="31"/>
      <c r="O974" s="31"/>
      <c r="P974" s="31"/>
      <c r="Q974" s="31"/>
      <c r="R974" s="31"/>
      <c r="S974" s="31"/>
      <c r="T974" s="31"/>
      <c r="U974" s="31"/>
      <c r="V974" s="31"/>
      <c r="W974" s="31"/>
      <c r="X974" s="31"/>
      <c r="Y974" s="31"/>
      <c r="Z974" s="31"/>
    </row>
    <row r="975" spans="1:26" ht="12.75" customHeight="1" x14ac:dyDescent="0.3">
      <c r="A975" s="51" t="str">
        <f t="shared" ca="1" si="8"/>
        <v/>
      </c>
      <c r="B975" s="52" t="str">
        <f t="shared" ca="1" si="1"/>
        <v/>
      </c>
      <c r="C975" s="58" t="str">
        <f t="shared" ca="1" si="2"/>
        <v/>
      </c>
      <c r="D975" s="58" t="str">
        <f t="shared" ca="1" si="22"/>
        <v/>
      </c>
      <c r="E975" s="56"/>
      <c r="F975" s="58" t="str">
        <f t="shared" ca="1" si="4"/>
        <v/>
      </c>
      <c r="G975" s="58" t="str">
        <f t="shared" ca="1" si="5"/>
        <v/>
      </c>
      <c r="H975" s="58" t="str">
        <f t="shared" ca="1" si="6"/>
        <v/>
      </c>
      <c r="I975" s="58" t="str">
        <f t="shared" ca="1" si="7"/>
        <v/>
      </c>
      <c r="J975" s="31"/>
      <c r="K975" s="31"/>
      <c r="L975" s="31"/>
      <c r="M975" s="31"/>
      <c r="N975" s="31"/>
      <c r="O975" s="31"/>
      <c r="P975" s="31"/>
      <c r="Q975" s="31"/>
      <c r="R975" s="31"/>
      <c r="S975" s="31"/>
      <c r="T975" s="31"/>
      <c r="U975" s="31"/>
      <c r="V975" s="31"/>
      <c r="W975" s="31"/>
      <c r="X975" s="31"/>
      <c r="Y975" s="31"/>
      <c r="Z975" s="31"/>
    </row>
    <row r="976" spans="1:26" ht="12.75" customHeight="1" x14ac:dyDescent="0.3">
      <c r="A976" s="51" t="str">
        <f t="shared" ca="1" si="8"/>
        <v/>
      </c>
      <c r="B976" s="52" t="str">
        <f t="shared" ca="1" si="1"/>
        <v/>
      </c>
      <c r="C976" s="58" t="str">
        <f t="shared" ca="1" si="2"/>
        <v/>
      </c>
      <c r="D976" s="58" t="str">
        <f t="shared" ca="1" si="22"/>
        <v/>
      </c>
      <c r="E976" s="56"/>
      <c r="F976" s="58" t="str">
        <f t="shared" ca="1" si="4"/>
        <v/>
      </c>
      <c r="G976" s="58" t="str">
        <f t="shared" ca="1" si="5"/>
        <v/>
      </c>
      <c r="H976" s="58" t="str">
        <f t="shared" ca="1" si="6"/>
        <v/>
      </c>
      <c r="I976" s="58" t="str">
        <f t="shared" ca="1" si="7"/>
        <v/>
      </c>
      <c r="J976" s="31"/>
      <c r="K976" s="31"/>
      <c r="L976" s="31"/>
      <c r="M976" s="31"/>
      <c r="N976" s="31"/>
      <c r="O976" s="31"/>
      <c r="P976" s="31"/>
      <c r="Q976" s="31"/>
      <c r="R976" s="31"/>
      <c r="S976" s="31"/>
      <c r="T976" s="31"/>
      <c r="U976" s="31"/>
      <c r="V976" s="31"/>
      <c r="W976" s="31"/>
      <c r="X976" s="31"/>
      <c r="Y976" s="31"/>
      <c r="Z976" s="31"/>
    </row>
    <row r="977" spans="1:26" ht="12.75" customHeight="1" x14ac:dyDescent="0.3">
      <c r="A977" s="51" t="str">
        <f t="shared" ca="1" si="8"/>
        <v/>
      </c>
      <c r="B977" s="52" t="str">
        <f t="shared" ca="1" si="1"/>
        <v/>
      </c>
      <c r="C977" s="58" t="str">
        <f t="shared" ca="1" si="2"/>
        <v/>
      </c>
      <c r="D977" s="58" t="str">
        <f t="shared" ca="1" si="22"/>
        <v/>
      </c>
      <c r="E977" s="56"/>
      <c r="F977" s="58" t="str">
        <f t="shared" ca="1" si="4"/>
        <v/>
      </c>
      <c r="G977" s="58" t="str">
        <f t="shared" ca="1" si="5"/>
        <v/>
      </c>
      <c r="H977" s="58" t="str">
        <f t="shared" ca="1" si="6"/>
        <v/>
      </c>
      <c r="I977" s="58" t="str">
        <f t="shared" ca="1" si="7"/>
        <v/>
      </c>
      <c r="J977" s="31"/>
      <c r="K977" s="31"/>
      <c r="L977" s="31"/>
      <c r="M977" s="31"/>
      <c r="N977" s="31"/>
      <c r="O977" s="31"/>
      <c r="P977" s="31"/>
      <c r="Q977" s="31"/>
      <c r="R977" s="31"/>
      <c r="S977" s="31"/>
      <c r="T977" s="31"/>
      <c r="U977" s="31"/>
      <c r="V977" s="31"/>
      <c r="W977" s="31"/>
      <c r="X977" s="31"/>
      <c r="Y977" s="31"/>
      <c r="Z977" s="31"/>
    </row>
    <row r="978" spans="1:26" ht="12.75" customHeight="1" x14ac:dyDescent="0.3">
      <c r="A978" s="51" t="str">
        <f t="shared" ca="1" si="8"/>
        <v/>
      </c>
      <c r="B978" s="52" t="str">
        <f t="shared" ca="1" si="1"/>
        <v/>
      </c>
      <c r="C978" s="58" t="str">
        <f t="shared" ca="1" si="2"/>
        <v/>
      </c>
      <c r="D978" s="58" t="str">
        <f t="shared" ca="1" si="22"/>
        <v/>
      </c>
      <c r="E978" s="56"/>
      <c r="F978" s="58" t="str">
        <f t="shared" ca="1" si="4"/>
        <v/>
      </c>
      <c r="G978" s="58" t="str">
        <f t="shared" ca="1" si="5"/>
        <v/>
      </c>
      <c r="H978" s="58" t="str">
        <f t="shared" ca="1" si="6"/>
        <v/>
      </c>
      <c r="I978" s="58" t="str">
        <f t="shared" ca="1" si="7"/>
        <v/>
      </c>
      <c r="J978" s="31"/>
      <c r="K978" s="31"/>
      <c r="L978" s="31"/>
      <c r="M978" s="31"/>
      <c r="N978" s="31"/>
      <c r="O978" s="31"/>
      <c r="P978" s="31"/>
      <c r="Q978" s="31"/>
      <c r="R978" s="31"/>
      <c r="S978" s="31"/>
      <c r="T978" s="31"/>
      <c r="U978" s="31"/>
      <c r="V978" s="31"/>
      <c r="W978" s="31"/>
      <c r="X978" s="31"/>
      <c r="Y978" s="31"/>
      <c r="Z978" s="31"/>
    </row>
    <row r="979" spans="1:26" ht="12.75" customHeight="1" x14ac:dyDescent="0.3">
      <c r="A979" s="51" t="str">
        <f t="shared" ca="1" si="8"/>
        <v/>
      </c>
      <c r="B979" s="52" t="str">
        <f t="shared" ca="1" si="1"/>
        <v/>
      </c>
      <c r="C979" s="58" t="str">
        <f t="shared" ca="1" si="2"/>
        <v/>
      </c>
      <c r="D979" s="58" t="str">
        <f t="shared" ca="1" si="22"/>
        <v/>
      </c>
      <c r="E979" s="56"/>
      <c r="F979" s="58" t="str">
        <f t="shared" ca="1" si="4"/>
        <v/>
      </c>
      <c r="G979" s="58" t="str">
        <f t="shared" ca="1" si="5"/>
        <v/>
      </c>
      <c r="H979" s="58" t="str">
        <f t="shared" ca="1" si="6"/>
        <v/>
      </c>
      <c r="I979" s="58" t="str">
        <f t="shared" ca="1" si="7"/>
        <v/>
      </c>
      <c r="J979" s="31"/>
      <c r="K979" s="31"/>
      <c r="L979" s="31"/>
      <c r="M979" s="31"/>
      <c r="N979" s="31"/>
      <c r="O979" s="31"/>
      <c r="P979" s="31"/>
      <c r="Q979" s="31"/>
      <c r="R979" s="31"/>
      <c r="S979" s="31"/>
      <c r="T979" s="31"/>
      <c r="U979" s="31"/>
      <c r="V979" s="31"/>
      <c r="W979" s="31"/>
      <c r="X979" s="31"/>
      <c r="Y979" s="31"/>
      <c r="Z979" s="31"/>
    </row>
    <row r="980" spans="1:26" ht="12.75" customHeight="1" x14ac:dyDescent="0.3">
      <c r="A980" s="51" t="str">
        <f t="shared" ca="1" si="8"/>
        <v/>
      </c>
      <c r="B980" s="52" t="str">
        <f t="shared" ca="1" si="1"/>
        <v/>
      </c>
      <c r="C980" s="58" t="str">
        <f t="shared" ca="1" si="2"/>
        <v/>
      </c>
      <c r="D980" s="58" t="str">
        <f t="shared" ca="1" si="22"/>
        <v/>
      </c>
      <c r="E980" s="56"/>
      <c r="F980" s="58" t="str">
        <f t="shared" ca="1" si="4"/>
        <v/>
      </c>
      <c r="G980" s="58" t="str">
        <f t="shared" ca="1" si="5"/>
        <v/>
      </c>
      <c r="H980" s="58" t="str">
        <f t="shared" ca="1" si="6"/>
        <v/>
      </c>
      <c r="I980" s="58" t="str">
        <f t="shared" ca="1" si="7"/>
        <v/>
      </c>
      <c r="J980" s="31"/>
      <c r="K980" s="31"/>
      <c r="L980" s="31"/>
      <c r="M980" s="31"/>
      <c r="N980" s="31"/>
      <c r="O980" s="31"/>
      <c r="P980" s="31"/>
      <c r="Q980" s="31"/>
      <c r="R980" s="31"/>
      <c r="S980" s="31"/>
      <c r="T980" s="31"/>
      <c r="U980" s="31"/>
      <c r="V980" s="31"/>
      <c r="W980" s="31"/>
      <c r="X980" s="31"/>
      <c r="Y980" s="31"/>
      <c r="Z980" s="31"/>
    </row>
    <row r="981" spans="1:26" ht="12.75" customHeight="1" x14ac:dyDescent="0.3">
      <c r="A981" s="51" t="str">
        <f t="shared" ca="1" si="8"/>
        <v/>
      </c>
      <c r="B981" s="52" t="str">
        <f t="shared" ca="1" si="1"/>
        <v/>
      </c>
      <c r="C981" s="58" t="str">
        <f t="shared" ca="1" si="2"/>
        <v/>
      </c>
      <c r="D981" s="58" t="str">
        <f t="shared" ca="1" si="22"/>
        <v/>
      </c>
      <c r="E981" s="56"/>
      <c r="F981" s="58" t="str">
        <f t="shared" ca="1" si="4"/>
        <v/>
      </c>
      <c r="G981" s="58" t="str">
        <f t="shared" ca="1" si="5"/>
        <v/>
      </c>
      <c r="H981" s="58" t="str">
        <f t="shared" ca="1" si="6"/>
        <v/>
      </c>
      <c r="I981" s="58" t="str">
        <f t="shared" ca="1" si="7"/>
        <v/>
      </c>
      <c r="J981" s="31"/>
      <c r="K981" s="31"/>
      <c r="L981" s="31"/>
      <c r="M981" s="31"/>
      <c r="N981" s="31"/>
      <c r="O981" s="31"/>
      <c r="P981" s="31"/>
      <c r="Q981" s="31"/>
      <c r="R981" s="31"/>
      <c r="S981" s="31"/>
      <c r="T981" s="31"/>
      <c r="U981" s="31"/>
      <c r="V981" s="31"/>
      <c r="W981" s="31"/>
      <c r="X981" s="31"/>
      <c r="Y981" s="31"/>
      <c r="Z981" s="31"/>
    </row>
    <row r="982" spans="1:26" ht="12.75" customHeight="1" x14ac:dyDescent="0.3">
      <c r="A982" s="51" t="str">
        <f t="shared" ca="1" si="8"/>
        <v/>
      </c>
      <c r="B982" s="52" t="str">
        <f t="shared" ca="1" si="1"/>
        <v/>
      </c>
      <c r="C982" s="58" t="str">
        <f t="shared" ca="1" si="2"/>
        <v/>
      </c>
      <c r="D982" s="58" t="str">
        <f t="shared" ca="1" si="22"/>
        <v/>
      </c>
      <c r="E982" s="56"/>
      <c r="F982" s="58" t="str">
        <f t="shared" ca="1" si="4"/>
        <v/>
      </c>
      <c r="G982" s="58" t="str">
        <f t="shared" ca="1" si="5"/>
        <v/>
      </c>
      <c r="H982" s="58" t="str">
        <f t="shared" ca="1" si="6"/>
        <v/>
      </c>
      <c r="I982" s="58" t="str">
        <f t="shared" ca="1" si="7"/>
        <v/>
      </c>
      <c r="J982" s="31"/>
      <c r="K982" s="31"/>
      <c r="L982" s="31"/>
      <c r="M982" s="31"/>
      <c r="N982" s="31"/>
      <c r="O982" s="31"/>
      <c r="P982" s="31"/>
      <c r="Q982" s="31"/>
      <c r="R982" s="31"/>
      <c r="S982" s="31"/>
      <c r="T982" s="31"/>
      <c r="U982" s="31"/>
      <c r="V982" s="31"/>
      <c r="W982" s="31"/>
      <c r="X982" s="31"/>
      <c r="Y982" s="31"/>
      <c r="Z982" s="31"/>
    </row>
    <row r="983" spans="1:26" ht="12.75" customHeight="1" x14ac:dyDescent="0.3">
      <c r="A983" s="51" t="str">
        <f t="shared" ca="1" si="8"/>
        <v/>
      </c>
      <c r="B983" s="52" t="str">
        <f t="shared" ca="1" si="1"/>
        <v/>
      </c>
      <c r="C983" s="58" t="str">
        <f t="shared" ca="1" si="2"/>
        <v/>
      </c>
      <c r="D983" s="58" t="str">
        <f t="shared" ca="1" si="22"/>
        <v/>
      </c>
      <c r="E983" s="56"/>
      <c r="F983" s="58" t="str">
        <f t="shared" ca="1" si="4"/>
        <v/>
      </c>
      <c r="G983" s="58" t="str">
        <f t="shared" ca="1" si="5"/>
        <v/>
      </c>
      <c r="H983" s="58" t="str">
        <f t="shared" ca="1" si="6"/>
        <v/>
      </c>
      <c r="I983" s="58" t="str">
        <f t="shared" ca="1" si="7"/>
        <v/>
      </c>
      <c r="J983" s="31"/>
      <c r="K983" s="31"/>
      <c r="L983" s="31"/>
      <c r="M983" s="31"/>
      <c r="N983" s="31"/>
      <c r="O983" s="31"/>
      <c r="P983" s="31"/>
      <c r="Q983" s="31"/>
      <c r="R983" s="31"/>
      <c r="S983" s="31"/>
      <c r="T983" s="31"/>
      <c r="U983" s="31"/>
      <c r="V983" s="31"/>
      <c r="W983" s="31"/>
      <c r="X983" s="31"/>
      <c r="Y983" s="31"/>
      <c r="Z983" s="31"/>
    </row>
    <row r="984" spans="1:26" ht="12.75" customHeight="1" x14ac:dyDescent="0.3">
      <c r="A984" s="51" t="str">
        <f t="shared" ca="1" si="8"/>
        <v/>
      </c>
      <c r="B984" s="52" t="str">
        <f t="shared" ca="1" si="1"/>
        <v/>
      </c>
      <c r="C984" s="58" t="str">
        <f t="shared" ca="1" si="2"/>
        <v/>
      </c>
      <c r="D984" s="58" t="str">
        <f t="shared" ref="D984:D1047" ca="1" si="23">IF(B984="","",IF(roundOpt,ROUND((B984-B983)*$I$8*H983,2),(B984-B983)*$I$8*H983))</f>
        <v/>
      </c>
      <c r="E984" s="56"/>
      <c r="F984" s="58" t="str">
        <f t="shared" ca="1" si="4"/>
        <v/>
      </c>
      <c r="G984" s="58" t="str">
        <f t="shared" ca="1" si="5"/>
        <v/>
      </c>
      <c r="H984" s="58" t="str">
        <f t="shared" ca="1" si="6"/>
        <v/>
      </c>
      <c r="I984" s="58" t="str">
        <f t="shared" ca="1" si="7"/>
        <v/>
      </c>
      <c r="J984" s="31"/>
      <c r="K984" s="31"/>
      <c r="L984" s="31"/>
      <c r="M984" s="31"/>
      <c r="N984" s="31"/>
      <c r="O984" s="31"/>
      <c r="P984" s="31"/>
      <c r="Q984" s="31"/>
      <c r="R984" s="31"/>
      <c r="S984" s="31"/>
      <c r="T984" s="31"/>
      <c r="U984" s="31"/>
      <c r="V984" s="31"/>
      <c r="W984" s="31"/>
      <c r="X984" s="31"/>
      <c r="Y984" s="31"/>
      <c r="Z984" s="31"/>
    </row>
    <row r="985" spans="1:26" ht="12.75" customHeight="1" x14ac:dyDescent="0.3">
      <c r="A985" s="51" t="str">
        <f t="shared" ca="1" si="8"/>
        <v/>
      </c>
      <c r="B985" s="52" t="str">
        <f t="shared" ca="1" si="1"/>
        <v/>
      </c>
      <c r="C985" s="58" t="str">
        <f t="shared" ca="1" si="2"/>
        <v/>
      </c>
      <c r="D985" s="58" t="str">
        <f t="shared" ca="1" si="23"/>
        <v/>
      </c>
      <c r="E985" s="56"/>
      <c r="F985" s="58" t="str">
        <f t="shared" ca="1" si="4"/>
        <v/>
      </c>
      <c r="G985" s="58" t="str">
        <f t="shared" ca="1" si="5"/>
        <v/>
      </c>
      <c r="H985" s="58" t="str">
        <f t="shared" ca="1" si="6"/>
        <v/>
      </c>
      <c r="I985" s="58" t="str">
        <f t="shared" ca="1" si="7"/>
        <v/>
      </c>
      <c r="J985" s="31"/>
      <c r="K985" s="31"/>
      <c r="L985" s="31"/>
      <c r="M985" s="31"/>
      <c r="N985" s="31"/>
      <c r="O985" s="31"/>
      <c r="P985" s="31"/>
      <c r="Q985" s="31"/>
      <c r="R985" s="31"/>
      <c r="S985" s="31"/>
      <c r="T985" s="31"/>
      <c r="U985" s="31"/>
      <c r="V985" s="31"/>
      <c r="W985" s="31"/>
      <c r="X985" s="31"/>
      <c r="Y985" s="31"/>
      <c r="Z985" s="31"/>
    </row>
    <row r="986" spans="1:26" ht="12.75" customHeight="1" x14ac:dyDescent="0.3">
      <c r="A986" s="51" t="str">
        <f t="shared" ca="1" si="8"/>
        <v/>
      </c>
      <c r="B986" s="52" t="str">
        <f t="shared" ca="1" si="1"/>
        <v/>
      </c>
      <c r="C986" s="58" t="str">
        <f t="shared" ca="1" si="2"/>
        <v/>
      </c>
      <c r="D986" s="58" t="str">
        <f t="shared" ca="1" si="23"/>
        <v/>
      </c>
      <c r="E986" s="56"/>
      <c r="F986" s="58" t="str">
        <f t="shared" ca="1" si="4"/>
        <v/>
      </c>
      <c r="G986" s="58" t="str">
        <f t="shared" ca="1" si="5"/>
        <v/>
      </c>
      <c r="H986" s="58" t="str">
        <f t="shared" ca="1" si="6"/>
        <v/>
      </c>
      <c r="I986" s="58" t="str">
        <f t="shared" ca="1" si="7"/>
        <v/>
      </c>
      <c r="J986" s="31"/>
      <c r="K986" s="31"/>
      <c r="L986" s="31"/>
      <c r="M986" s="31"/>
      <c r="N986" s="31"/>
      <c r="O986" s="31"/>
      <c r="P986" s="31"/>
      <c r="Q986" s="31"/>
      <c r="R986" s="31"/>
      <c r="S986" s="31"/>
      <c r="T986" s="31"/>
      <c r="U986" s="31"/>
      <c r="V986" s="31"/>
      <c r="W986" s="31"/>
      <c r="X986" s="31"/>
      <c r="Y986" s="31"/>
      <c r="Z986" s="31"/>
    </row>
    <row r="987" spans="1:26" ht="12.75" customHeight="1" x14ac:dyDescent="0.3">
      <c r="A987" s="51" t="str">
        <f t="shared" ca="1" si="8"/>
        <v/>
      </c>
      <c r="B987" s="52" t="str">
        <f t="shared" ca="1" si="1"/>
        <v/>
      </c>
      <c r="C987" s="58" t="str">
        <f t="shared" ca="1" si="2"/>
        <v/>
      </c>
      <c r="D987" s="58" t="str">
        <f t="shared" ca="1" si="23"/>
        <v/>
      </c>
      <c r="E987" s="56"/>
      <c r="F987" s="58" t="str">
        <f t="shared" ca="1" si="4"/>
        <v/>
      </c>
      <c r="G987" s="58" t="str">
        <f t="shared" ca="1" si="5"/>
        <v/>
      </c>
      <c r="H987" s="58" t="str">
        <f t="shared" ca="1" si="6"/>
        <v/>
      </c>
      <c r="I987" s="58" t="str">
        <f t="shared" ca="1" si="7"/>
        <v/>
      </c>
      <c r="J987" s="31"/>
      <c r="K987" s="31"/>
      <c r="L987" s="31"/>
      <c r="M987" s="31"/>
      <c r="N987" s="31"/>
      <c r="O987" s="31"/>
      <c r="P987" s="31"/>
      <c r="Q987" s="31"/>
      <c r="R987" s="31"/>
      <c r="S987" s="31"/>
      <c r="T987" s="31"/>
      <c r="U987" s="31"/>
      <c r="V987" s="31"/>
      <c r="W987" s="31"/>
      <c r="X987" s="31"/>
      <c r="Y987" s="31"/>
      <c r="Z987" s="31"/>
    </row>
    <row r="988" spans="1:26" ht="12.75" customHeight="1" x14ac:dyDescent="0.3">
      <c r="A988" s="51" t="str">
        <f t="shared" ca="1" si="8"/>
        <v/>
      </c>
      <c r="B988" s="52" t="str">
        <f t="shared" ca="1" si="1"/>
        <v/>
      </c>
      <c r="C988" s="58" t="str">
        <f t="shared" ca="1" si="2"/>
        <v/>
      </c>
      <c r="D988" s="58" t="str">
        <f t="shared" ca="1" si="23"/>
        <v/>
      </c>
      <c r="E988" s="56"/>
      <c r="F988" s="58" t="str">
        <f t="shared" ca="1" si="4"/>
        <v/>
      </c>
      <c r="G988" s="58" t="str">
        <f t="shared" ca="1" si="5"/>
        <v/>
      </c>
      <c r="H988" s="58" t="str">
        <f t="shared" ca="1" si="6"/>
        <v/>
      </c>
      <c r="I988" s="58" t="str">
        <f t="shared" ca="1" si="7"/>
        <v/>
      </c>
      <c r="J988" s="31"/>
      <c r="K988" s="31"/>
      <c r="L988" s="31"/>
      <c r="M988" s="31"/>
      <c r="N988" s="31"/>
      <c r="O988" s="31"/>
      <c r="P988" s="31"/>
      <c r="Q988" s="31"/>
      <c r="R988" s="31"/>
      <c r="S988" s="31"/>
      <c r="T988" s="31"/>
      <c r="U988" s="31"/>
      <c r="V988" s="31"/>
      <c r="W988" s="31"/>
      <c r="X988" s="31"/>
      <c r="Y988" s="31"/>
      <c r="Z988" s="31"/>
    </row>
    <row r="989" spans="1:26" ht="12.75" customHeight="1" x14ac:dyDescent="0.3">
      <c r="A989" s="51" t="str">
        <f t="shared" ca="1" si="8"/>
        <v/>
      </c>
      <c r="B989" s="52" t="str">
        <f t="shared" ca="1" si="1"/>
        <v/>
      </c>
      <c r="C989" s="58" t="str">
        <f t="shared" ca="1" si="2"/>
        <v/>
      </c>
      <c r="D989" s="58" t="str">
        <f t="shared" ca="1" si="23"/>
        <v/>
      </c>
      <c r="E989" s="56"/>
      <c r="F989" s="58" t="str">
        <f t="shared" ca="1" si="4"/>
        <v/>
      </c>
      <c r="G989" s="58" t="str">
        <f t="shared" ca="1" si="5"/>
        <v/>
      </c>
      <c r="H989" s="58" t="str">
        <f t="shared" ca="1" si="6"/>
        <v/>
      </c>
      <c r="I989" s="58" t="str">
        <f t="shared" ca="1" si="7"/>
        <v/>
      </c>
      <c r="J989" s="31"/>
      <c r="K989" s="31"/>
      <c r="L989" s="31"/>
      <c r="M989" s="31"/>
      <c r="N989" s="31"/>
      <c r="O989" s="31"/>
      <c r="P989" s="31"/>
      <c r="Q989" s="31"/>
      <c r="R989" s="31"/>
      <c r="S989" s="31"/>
      <c r="T989" s="31"/>
      <c r="U989" s="31"/>
      <c r="V989" s="31"/>
      <c r="W989" s="31"/>
      <c r="X989" s="31"/>
      <c r="Y989" s="31"/>
      <c r="Z989" s="31"/>
    </row>
    <row r="990" spans="1:26" ht="12.75" customHeight="1" x14ac:dyDescent="0.3">
      <c r="A990" s="51" t="str">
        <f t="shared" ca="1" si="8"/>
        <v/>
      </c>
      <c r="B990" s="52" t="str">
        <f t="shared" ca="1" si="1"/>
        <v/>
      </c>
      <c r="C990" s="58" t="str">
        <f t="shared" ca="1" si="2"/>
        <v/>
      </c>
      <c r="D990" s="58" t="str">
        <f t="shared" ca="1" si="23"/>
        <v/>
      </c>
      <c r="E990" s="56"/>
      <c r="F990" s="58" t="str">
        <f t="shared" ca="1" si="4"/>
        <v/>
      </c>
      <c r="G990" s="58" t="str">
        <f t="shared" ca="1" si="5"/>
        <v/>
      </c>
      <c r="H990" s="58" t="str">
        <f t="shared" ca="1" si="6"/>
        <v/>
      </c>
      <c r="I990" s="58" t="str">
        <f t="shared" ca="1" si="7"/>
        <v/>
      </c>
      <c r="J990" s="31"/>
      <c r="K990" s="31"/>
      <c r="L990" s="31"/>
      <c r="M990" s="31"/>
      <c r="N990" s="31"/>
      <c r="O990" s="31"/>
      <c r="P990" s="31"/>
      <c r="Q990" s="31"/>
      <c r="R990" s="31"/>
      <c r="S990" s="31"/>
      <c r="T990" s="31"/>
      <c r="U990" s="31"/>
      <c r="V990" s="31"/>
      <c r="W990" s="31"/>
      <c r="X990" s="31"/>
      <c r="Y990" s="31"/>
      <c r="Z990" s="31"/>
    </row>
    <row r="991" spans="1:26" ht="12.75" customHeight="1" x14ac:dyDescent="0.3">
      <c r="A991" s="51" t="str">
        <f t="shared" ca="1" si="8"/>
        <v/>
      </c>
      <c r="B991" s="52" t="str">
        <f t="shared" ca="1" si="1"/>
        <v/>
      </c>
      <c r="C991" s="58" t="str">
        <f t="shared" ca="1" si="2"/>
        <v/>
      </c>
      <c r="D991" s="58" t="str">
        <f t="shared" ca="1" si="23"/>
        <v/>
      </c>
      <c r="E991" s="56"/>
      <c r="F991" s="58" t="str">
        <f t="shared" ca="1" si="4"/>
        <v/>
      </c>
      <c r="G991" s="58" t="str">
        <f t="shared" ca="1" si="5"/>
        <v/>
      </c>
      <c r="H991" s="58" t="str">
        <f t="shared" ca="1" si="6"/>
        <v/>
      </c>
      <c r="I991" s="58" t="str">
        <f t="shared" ca="1" si="7"/>
        <v/>
      </c>
      <c r="J991" s="31"/>
      <c r="K991" s="31"/>
      <c r="L991" s="31"/>
      <c r="M991" s="31"/>
      <c r="N991" s="31"/>
      <c r="O991" s="31"/>
      <c r="P991" s="31"/>
      <c r="Q991" s="31"/>
      <c r="R991" s="31"/>
      <c r="S991" s="31"/>
      <c r="T991" s="31"/>
      <c r="U991" s="31"/>
      <c r="V991" s="31"/>
      <c r="W991" s="31"/>
      <c r="X991" s="31"/>
      <c r="Y991" s="31"/>
      <c r="Z991" s="31"/>
    </row>
    <row r="992" spans="1:26" ht="12.75" customHeight="1" x14ac:dyDescent="0.3">
      <c r="A992" s="51" t="str">
        <f t="shared" ca="1" si="8"/>
        <v/>
      </c>
      <c r="B992" s="52" t="str">
        <f t="shared" ca="1" si="1"/>
        <v/>
      </c>
      <c r="C992" s="58" t="str">
        <f t="shared" ca="1" si="2"/>
        <v/>
      </c>
      <c r="D992" s="58" t="str">
        <f t="shared" ca="1" si="23"/>
        <v/>
      </c>
      <c r="E992" s="56"/>
      <c r="F992" s="58" t="str">
        <f t="shared" ca="1" si="4"/>
        <v/>
      </c>
      <c r="G992" s="58" t="str">
        <f t="shared" ca="1" si="5"/>
        <v/>
      </c>
      <c r="H992" s="58" t="str">
        <f t="shared" ca="1" si="6"/>
        <v/>
      </c>
      <c r="I992" s="58" t="str">
        <f t="shared" ca="1" si="7"/>
        <v/>
      </c>
      <c r="J992" s="31"/>
      <c r="K992" s="31"/>
      <c r="L992" s="31"/>
      <c r="M992" s="31"/>
      <c r="N992" s="31"/>
      <c r="O992" s="31"/>
      <c r="P992" s="31"/>
      <c r="Q992" s="31"/>
      <c r="R992" s="31"/>
      <c r="S992" s="31"/>
      <c r="T992" s="31"/>
      <c r="U992" s="31"/>
      <c r="V992" s="31"/>
      <c r="W992" s="31"/>
      <c r="X992" s="31"/>
      <c r="Y992" s="31"/>
      <c r="Z992" s="31"/>
    </row>
    <row r="993" spans="1:26" ht="12.75" customHeight="1" x14ac:dyDescent="0.3">
      <c r="A993" s="51" t="str">
        <f t="shared" ca="1" si="8"/>
        <v/>
      </c>
      <c r="B993" s="52" t="str">
        <f t="shared" ca="1" si="1"/>
        <v/>
      </c>
      <c r="C993" s="58" t="str">
        <f t="shared" ca="1" si="2"/>
        <v/>
      </c>
      <c r="D993" s="58" t="str">
        <f t="shared" ca="1" si="23"/>
        <v/>
      </c>
      <c r="E993" s="56"/>
      <c r="F993" s="58" t="str">
        <f t="shared" ca="1" si="4"/>
        <v/>
      </c>
      <c r="G993" s="58" t="str">
        <f t="shared" ca="1" si="5"/>
        <v/>
      </c>
      <c r="H993" s="58" t="str">
        <f t="shared" ca="1" si="6"/>
        <v/>
      </c>
      <c r="I993" s="58" t="str">
        <f t="shared" ca="1" si="7"/>
        <v/>
      </c>
      <c r="J993" s="31"/>
      <c r="K993" s="31"/>
      <c r="L993" s="31"/>
      <c r="M993" s="31"/>
      <c r="N993" s="31"/>
      <c r="O993" s="31"/>
      <c r="P993" s="31"/>
      <c r="Q993" s="31"/>
      <c r="R993" s="31"/>
      <c r="S993" s="31"/>
      <c r="T993" s="31"/>
      <c r="U993" s="31"/>
      <c r="V993" s="31"/>
      <c r="W993" s="31"/>
      <c r="X993" s="31"/>
      <c r="Y993" s="31"/>
      <c r="Z993" s="31"/>
    </row>
    <row r="994" spans="1:26" ht="12.75" customHeight="1" x14ac:dyDescent="0.3">
      <c r="A994" s="51" t="str">
        <f t="shared" ca="1" si="8"/>
        <v/>
      </c>
      <c r="B994" s="52" t="str">
        <f t="shared" ca="1" si="1"/>
        <v/>
      </c>
      <c r="C994" s="58" t="str">
        <f t="shared" ca="1" si="2"/>
        <v/>
      </c>
      <c r="D994" s="58" t="str">
        <f t="shared" ca="1" si="23"/>
        <v/>
      </c>
      <c r="E994" s="56"/>
      <c r="F994" s="58" t="str">
        <f t="shared" ca="1" si="4"/>
        <v/>
      </c>
      <c r="G994" s="58" t="str">
        <f t="shared" ca="1" si="5"/>
        <v/>
      </c>
      <c r="H994" s="58" t="str">
        <f t="shared" ca="1" si="6"/>
        <v/>
      </c>
      <c r="I994" s="58" t="str">
        <f t="shared" ca="1" si="7"/>
        <v/>
      </c>
      <c r="J994" s="31"/>
      <c r="K994" s="31"/>
      <c r="L994" s="31"/>
      <c r="M994" s="31"/>
      <c r="N994" s="31"/>
      <c r="O994" s="31"/>
      <c r="P994" s="31"/>
      <c r="Q994" s="31"/>
      <c r="R994" s="31"/>
      <c r="S994" s="31"/>
      <c r="T994" s="31"/>
      <c r="U994" s="31"/>
      <c r="V994" s="31"/>
      <c r="W994" s="31"/>
      <c r="X994" s="31"/>
      <c r="Y994" s="31"/>
      <c r="Z994" s="31"/>
    </row>
    <row r="995" spans="1:26" ht="12.75" customHeight="1" x14ac:dyDescent="0.3">
      <c r="A995" s="51" t="str">
        <f t="shared" ca="1" si="8"/>
        <v/>
      </c>
      <c r="B995" s="52" t="str">
        <f t="shared" ca="1" si="1"/>
        <v/>
      </c>
      <c r="C995" s="58" t="str">
        <f t="shared" ca="1" si="2"/>
        <v/>
      </c>
      <c r="D995" s="58" t="str">
        <f t="shared" ca="1" si="23"/>
        <v/>
      </c>
      <c r="E995" s="56"/>
      <c r="F995" s="58" t="str">
        <f t="shared" ca="1" si="4"/>
        <v/>
      </c>
      <c r="G995" s="58" t="str">
        <f t="shared" ca="1" si="5"/>
        <v/>
      </c>
      <c r="H995" s="58" t="str">
        <f t="shared" ca="1" si="6"/>
        <v/>
      </c>
      <c r="I995" s="58" t="str">
        <f t="shared" ca="1" si="7"/>
        <v/>
      </c>
      <c r="J995" s="31"/>
      <c r="K995" s="31"/>
      <c r="L995" s="31"/>
      <c r="M995" s="31"/>
      <c r="N995" s="31"/>
      <c r="O995" s="31"/>
      <c r="P995" s="31"/>
      <c r="Q995" s="31"/>
      <c r="R995" s="31"/>
      <c r="S995" s="31"/>
      <c r="T995" s="31"/>
      <c r="U995" s="31"/>
      <c r="V995" s="31"/>
      <c r="W995" s="31"/>
      <c r="X995" s="31"/>
      <c r="Y995" s="31"/>
      <c r="Z995" s="31"/>
    </row>
    <row r="996" spans="1:26" ht="12.75" customHeight="1" x14ac:dyDescent="0.3">
      <c r="A996" s="51" t="str">
        <f t="shared" ca="1" si="8"/>
        <v/>
      </c>
      <c r="B996" s="52" t="str">
        <f t="shared" ca="1" si="1"/>
        <v/>
      </c>
      <c r="C996" s="58" t="str">
        <f t="shared" ca="1" si="2"/>
        <v/>
      </c>
      <c r="D996" s="58" t="str">
        <f t="shared" ca="1" si="23"/>
        <v/>
      </c>
      <c r="E996" s="56"/>
      <c r="F996" s="58" t="str">
        <f t="shared" ca="1" si="4"/>
        <v/>
      </c>
      <c r="G996" s="58" t="str">
        <f t="shared" ca="1" si="5"/>
        <v/>
      </c>
      <c r="H996" s="58" t="str">
        <f t="shared" ca="1" si="6"/>
        <v/>
      </c>
      <c r="I996" s="58" t="str">
        <f t="shared" ca="1" si="7"/>
        <v/>
      </c>
      <c r="J996" s="31"/>
      <c r="K996" s="31"/>
      <c r="L996" s="31"/>
      <c r="M996" s="31"/>
      <c r="N996" s="31"/>
      <c r="O996" s="31"/>
      <c r="P996" s="31"/>
      <c r="Q996" s="31"/>
      <c r="R996" s="31"/>
      <c r="S996" s="31"/>
      <c r="T996" s="31"/>
      <c r="U996" s="31"/>
      <c r="V996" s="31"/>
      <c r="W996" s="31"/>
      <c r="X996" s="31"/>
      <c r="Y996" s="31"/>
      <c r="Z996" s="31"/>
    </row>
    <row r="997" spans="1:26" ht="12.75" customHeight="1" x14ac:dyDescent="0.3">
      <c r="A997" s="51" t="str">
        <f t="shared" ca="1" si="8"/>
        <v/>
      </c>
      <c r="B997" s="52" t="str">
        <f t="shared" ca="1" si="1"/>
        <v/>
      </c>
      <c r="C997" s="58" t="str">
        <f t="shared" ca="1" si="2"/>
        <v/>
      </c>
      <c r="D997" s="58" t="str">
        <f t="shared" ca="1" si="23"/>
        <v/>
      </c>
      <c r="E997" s="56"/>
      <c r="F997" s="58" t="str">
        <f t="shared" ca="1" si="4"/>
        <v/>
      </c>
      <c r="G997" s="58" t="str">
        <f t="shared" ca="1" si="5"/>
        <v/>
      </c>
      <c r="H997" s="58" t="str">
        <f t="shared" ca="1" si="6"/>
        <v/>
      </c>
      <c r="I997" s="58" t="str">
        <f t="shared" ca="1" si="7"/>
        <v/>
      </c>
      <c r="J997" s="31"/>
      <c r="K997" s="31"/>
      <c r="L997" s="31"/>
      <c r="M997" s="31"/>
      <c r="N997" s="31"/>
      <c r="O997" s="31"/>
      <c r="P997" s="31"/>
      <c r="Q997" s="31"/>
      <c r="R997" s="31"/>
      <c r="S997" s="31"/>
      <c r="T997" s="31"/>
      <c r="U997" s="31"/>
      <c r="V997" s="31"/>
      <c r="W997" s="31"/>
      <c r="X997" s="31"/>
      <c r="Y997" s="31"/>
      <c r="Z997" s="31"/>
    </row>
    <row r="998" spans="1:26" ht="12.75" customHeight="1" x14ac:dyDescent="0.3">
      <c r="A998" s="51" t="str">
        <f t="shared" ca="1" si="8"/>
        <v/>
      </c>
      <c r="B998" s="52" t="str">
        <f t="shared" ca="1" si="1"/>
        <v/>
      </c>
      <c r="C998" s="58" t="str">
        <f t="shared" ca="1" si="2"/>
        <v/>
      </c>
      <c r="D998" s="58" t="str">
        <f t="shared" ca="1" si="23"/>
        <v/>
      </c>
      <c r="E998" s="56"/>
      <c r="F998" s="58" t="str">
        <f t="shared" ca="1" si="4"/>
        <v/>
      </c>
      <c r="G998" s="58" t="str">
        <f t="shared" ca="1" si="5"/>
        <v/>
      </c>
      <c r="H998" s="58" t="str">
        <f t="shared" ca="1" si="6"/>
        <v/>
      </c>
      <c r="I998" s="58" t="str">
        <f t="shared" ca="1" si="7"/>
        <v/>
      </c>
      <c r="J998" s="31"/>
      <c r="K998" s="31"/>
      <c r="L998" s="31"/>
      <c r="M998" s="31"/>
      <c r="N998" s="31"/>
      <c r="O998" s="31"/>
      <c r="P998" s="31"/>
      <c r="Q998" s="31"/>
      <c r="R998" s="31"/>
      <c r="S998" s="31"/>
      <c r="T998" s="31"/>
      <c r="U998" s="31"/>
      <c r="V998" s="31"/>
      <c r="W998" s="31"/>
      <c r="X998" s="31"/>
      <c r="Y998" s="31"/>
      <c r="Z998" s="31"/>
    </row>
    <row r="999" spans="1:26" ht="12.75" customHeight="1" x14ac:dyDescent="0.3">
      <c r="A999" s="51" t="str">
        <f t="shared" ca="1" si="8"/>
        <v/>
      </c>
      <c r="B999" s="52" t="str">
        <f t="shared" ca="1" si="1"/>
        <v/>
      </c>
      <c r="C999" s="58" t="str">
        <f t="shared" ca="1" si="2"/>
        <v/>
      </c>
      <c r="D999" s="58" t="str">
        <f t="shared" ca="1" si="23"/>
        <v/>
      </c>
      <c r="E999" s="56"/>
      <c r="F999" s="58" t="str">
        <f t="shared" ca="1" si="4"/>
        <v/>
      </c>
      <c r="G999" s="58" t="str">
        <f t="shared" ca="1" si="5"/>
        <v/>
      </c>
      <c r="H999" s="58" t="str">
        <f t="shared" ca="1" si="6"/>
        <v/>
      </c>
      <c r="I999" s="58" t="str">
        <f t="shared" ca="1" si="7"/>
        <v/>
      </c>
      <c r="J999" s="31"/>
      <c r="K999" s="31"/>
      <c r="L999" s="31"/>
      <c r="M999" s="31"/>
      <c r="N999" s="31"/>
      <c r="O999" s="31"/>
      <c r="P999" s="31"/>
      <c r="Q999" s="31"/>
      <c r="R999" s="31"/>
      <c r="S999" s="31"/>
      <c r="T999" s="31"/>
      <c r="U999" s="31"/>
      <c r="V999" s="31"/>
      <c r="W999" s="31"/>
      <c r="X999" s="31"/>
      <c r="Y999" s="31"/>
      <c r="Z999" s="31"/>
    </row>
    <row r="1000" spans="1:26" ht="12.75" customHeight="1" x14ac:dyDescent="0.3">
      <c r="A1000" s="51" t="str">
        <f t="shared" ca="1" si="8"/>
        <v/>
      </c>
      <c r="B1000" s="52" t="str">
        <f t="shared" ca="1" si="1"/>
        <v/>
      </c>
      <c r="C1000" s="58" t="str">
        <f t="shared" ca="1" si="2"/>
        <v/>
      </c>
      <c r="D1000" s="58" t="str">
        <f t="shared" ca="1" si="23"/>
        <v/>
      </c>
      <c r="E1000" s="56"/>
      <c r="F1000" s="58" t="str">
        <f t="shared" ca="1" si="4"/>
        <v/>
      </c>
      <c r="G1000" s="58" t="str">
        <f t="shared" ca="1" si="5"/>
        <v/>
      </c>
      <c r="H1000" s="58" t="str">
        <f t="shared" ca="1" si="6"/>
        <v/>
      </c>
      <c r="I1000" s="58" t="str">
        <f t="shared" ca="1" si="7"/>
        <v/>
      </c>
      <c r="J1000" s="31"/>
      <c r="K1000" s="31"/>
      <c r="L1000" s="31"/>
      <c r="M1000" s="31"/>
      <c r="N1000" s="31"/>
      <c r="O1000" s="31"/>
      <c r="P1000" s="31"/>
      <c r="Q1000" s="31"/>
      <c r="R1000" s="31"/>
      <c r="S1000" s="31"/>
      <c r="T1000" s="31"/>
      <c r="U1000" s="31"/>
      <c r="V1000" s="31"/>
      <c r="W1000" s="31"/>
      <c r="X1000" s="31"/>
      <c r="Y1000" s="31"/>
      <c r="Z1000" s="31"/>
    </row>
    <row r="1001" spans="1:26" ht="12.75" customHeight="1" x14ac:dyDescent="0.3">
      <c r="A1001" s="51" t="str">
        <f t="shared" ca="1" si="8"/>
        <v/>
      </c>
      <c r="B1001" s="52" t="str">
        <f t="shared" ca="1" si="1"/>
        <v/>
      </c>
      <c r="C1001" s="58" t="str">
        <f t="shared" ca="1" si="2"/>
        <v/>
      </c>
      <c r="D1001" s="58" t="str">
        <f t="shared" ca="1" si="23"/>
        <v/>
      </c>
      <c r="E1001" s="56"/>
      <c r="F1001" s="58" t="str">
        <f t="shared" ca="1" si="4"/>
        <v/>
      </c>
      <c r="G1001" s="58" t="str">
        <f t="shared" ca="1" si="5"/>
        <v/>
      </c>
      <c r="H1001" s="58" t="str">
        <f t="shared" ca="1" si="6"/>
        <v/>
      </c>
      <c r="I1001" s="58" t="str">
        <f t="shared" ca="1" si="7"/>
        <v/>
      </c>
      <c r="J1001" s="31"/>
      <c r="K1001" s="31"/>
      <c r="L1001" s="31"/>
      <c r="M1001" s="31"/>
      <c r="N1001" s="31"/>
      <c r="O1001" s="31"/>
      <c r="P1001" s="31"/>
      <c r="Q1001" s="31"/>
      <c r="R1001" s="31"/>
      <c r="S1001" s="31"/>
      <c r="T1001" s="31"/>
      <c r="U1001" s="31"/>
      <c r="V1001" s="31"/>
      <c r="W1001" s="31"/>
      <c r="X1001" s="31"/>
      <c r="Y1001" s="31"/>
      <c r="Z1001" s="31"/>
    </row>
    <row r="1002" spans="1:26" ht="12.75" customHeight="1" x14ac:dyDescent="0.3">
      <c r="A1002" s="51" t="str">
        <f t="shared" ca="1" si="8"/>
        <v/>
      </c>
      <c r="B1002" s="52" t="str">
        <f t="shared" ca="1" si="1"/>
        <v/>
      </c>
      <c r="C1002" s="58" t="str">
        <f t="shared" ca="1" si="2"/>
        <v/>
      </c>
      <c r="D1002" s="58" t="str">
        <f t="shared" ca="1" si="23"/>
        <v/>
      </c>
      <c r="E1002" s="56"/>
      <c r="F1002" s="58" t="str">
        <f t="shared" ca="1" si="4"/>
        <v/>
      </c>
      <c r="G1002" s="58" t="str">
        <f t="shared" ca="1" si="5"/>
        <v/>
      </c>
      <c r="H1002" s="58" t="str">
        <f t="shared" ca="1" si="6"/>
        <v/>
      </c>
      <c r="I1002" s="58" t="str">
        <f t="shared" ca="1" si="7"/>
        <v/>
      </c>
      <c r="J1002" s="31"/>
      <c r="K1002" s="31"/>
      <c r="L1002" s="31"/>
      <c r="M1002" s="31"/>
      <c r="N1002" s="31"/>
      <c r="O1002" s="31"/>
      <c r="P1002" s="31"/>
      <c r="Q1002" s="31"/>
      <c r="R1002" s="31"/>
      <c r="S1002" s="31"/>
      <c r="T1002" s="31"/>
      <c r="U1002" s="31"/>
      <c r="V1002" s="31"/>
      <c r="W1002" s="31"/>
      <c r="X1002" s="31"/>
      <c r="Y1002" s="31"/>
      <c r="Z1002" s="31"/>
    </row>
    <row r="1003" spans="1:26" ht="12.75" customHeight="1" x14ac:dyDescent="0.3">
      <c r="A1003" s="51" t="str">
        <f t="shared" ca="1" si="8"/>
        <v/>
      </c>
      <c r="B1003" s="52" t="str">
        <f t="shared" ca="1" si="1"/>
        <v/>
      </c>
      <c r="C1003" s="58" t="str">
        <f t="shared" ca="1" si="2"/>
        <v/>
      </c>
      <c r="D1003" s="58" t="str">
        <f t="shared" ca="1" si="23"/>
        <v/>
      </c>
      <c r="E1003" s="56"/>
      <c r="F1003" s="58" t="str">
        <f t="shared" ca="1" si="4"/>
        <v/>
      </c>
      <c r="G1003" s="58" t="str">
        <f t="shared" ca="1" si="5"/>
        <v/>
      </c>
      <c r="H1003" s="58" t="str">
        <f t="shared" ca="1" si="6"/>
        <v/>
      </c>
      <c r="I1003" s="58" t="str">
        <f t="shared" ca="1" si="7"/>
        <v/>
      </c>
      <c r="J1003" s="31"/>
      <c r="K1003" s="31"/>
      <c r="L1003" s="31"/>
      <c r="M1003" s="31"/>
      <c r="N1003" s="31"/>
      <c r="O1003" s="31"/>
      <c r="P1003" s="31"/>
      <c r="Q1003" s="31"/>
      <c r="R1003" s="31"/>
      <c r="S1003" s="31"/>
      <c r="T1003" s="31"/>
      <c r="U1003" s="31"/>
      <c r="V1003" s="31"/>
      <c r="W1003" s="31"/>
      <c r="X1003" s="31"/>
      <c r="Y1003" s="31"/>
      <c r="Z1003" s="31"/>
    </row>
    <row r="1004" spans="1:26" ht="12.75" customHeight="1" x14ac:dyDescent="0.3">
      <c r="A1004" s="51" t="str">
        <f t="shared" ca="1" si="8"/>
        <v/>
      </c>
      <c r="B1004" s="52" t="str">
        <f t="shared" ca="1" si="1"/>
        <v/>
      </c>
      <c r="C1004" s="58" t="str">
        <f t="shared" ca="1" si="2"/>
        <v/>
      </c>
      <c r="D1004" s="58" t="str">
        <f t="shared" ca="1" si="23"/>
        <v/>
      </c>
      <c r="E1004" s="56"/>
      <c r="F1004" s="58" t="str">
        <f t="shared" ca="1" si="4"/>
        <v/>
      </c>
      <c r="G1004" s="58" t="str">
        <f t="shared" ca="1" si="5"/>
        <v/>
      </c>
      <c r="H1004" s="58" t="str">
        <f t="shared" ca="1" si="6"/>
        <v/>
      </c>
      <c r="I1004" s="58" t="str">
        <f t="shared" ca="1" si="7"/>
        <v/>
      </c>
      <c r="J1004" s="31"/>
      <c r="K1004" s="31"/>
      <c r="L1004" s="31"/>
      <c r="M1004" s="31"/>
      <c r="N1004" s="31"/>
      <c r="O1004" s="31"/>
      <c r="P1004" s="31"/>
      <c r="Q1004" s="31"/>
      <c r="R1004" s="31"/>
      <c r="S1004" s="31"/>
      <c r="T1004" s="31"/>
      <c r="U1004" s="31"/>
      <c r="V1004" s="31"/>
      <c r="W1004" s="31"/>
      <c r="X1004" s="31"/>
      <c r="Y1004" s="31"/>
      <c r="Z1004" s="31"/>
    </row>
    <row r="1005" spans="1:26" ht="12.75" customHeight="1" x14ac:dyDescent="0.3">
      <c r="A1005" s="51" t="str">
        <f t="shared" ca="1" si="8"/>
        <v/>
      </c>
      <c r="B1005" s="52" t="str">
        <f t="shared" ca="1" si="1"/>
        <v/>
      </c>
      <c r="C1005" s="58" t="str">
        <f t="shared" ca="1" si="2"/>
        <v/>
      </c>
      <c r="D1005" s="58" t="str">
        <f t="shared" ca="1" si="23"/>
        <v/>
      </c>
      <c r="E1005" s="56"/>
      <c r="F1005" s="58" t="str">
        <f t="shared" ca="1" si="4"/>
        <v/>
      </c>
      <c r="G1005" s="58" t="str">
        <f t="shared" ca="1" si="5"/>
        <v/>
      </c>
      <c r="H1005" s="58" t="str">
        <f t="shared" ca="1" si="6"/>
        <v/>
      </c>
      <c r="I1005" s="58" t="str">
        <f t="shared" ca="1" si="7"/>
        <v/>
      </c>
      <c r="J1005" s="31"/>
      <c r="K1005" s="31"/>
      <c r="L1005" s="31"/>
      <c r="M1005" s="31"/>
      <c r="N1005" s="31"/>
      <c r="O1005" s="31"/>
      <c r="P1005" s="31"/>
      <c r="Q1005" s="31"/>
      <c r="R1005" s="31"/>
      <c r="S1005" s="31"/>
      <c r="T1005" s="31"/>
      <c r="U1005" s="31"/>
      <c r="V1005" s="31"/>
      <c r="W1005" s="31"/>
      <c r="X1005" s="31"/>
      <c r="Y1005" s="31"/>
      <c r="Z1005" s="31"/>
    </row>
    <row r="1006" spans="1:26" ht="12.75" customHeight="1" x14ac:dyDescent="0.3">
      <c r="A1006" s="51" t="str">
        <f t="shared" ca="1" si="8"/>
        <v/>
      </c>
      <c r="B1006" s="52" t="str">
        <f t="shared" ca="1" si="1"/>
        <v/>
      </c>
      <c r="C1006" s="58" t="str">
        <f t="shared" ca="1" si="2"/>
        <v/>
      </c>
      <c r="D1006" s="58" t="str">
        <f t="shared" ca="1" si="23"/>
        <v/>
      </c>
      <c r="E1006" s="56"/>
      <c r="F1006" s="58" t="str">
        <f t="shared" ca="1" si="4"/>
        <v/>
      </c>
      <c r="G1006" s="58" t="str">
        <f t="shared" ca="1" si="5"/>
        <v/>
      </c>
      <c r="H1006" s="58" t="str">
        <f t="shared" ca="1" si="6"/>
        <v/>
      </c>
      <c r="I1006" s="58" t="str">
        <f t="shared" ca="1" si="7"/>
        <v/>
      </c>
      <c r="J1006" s="31"/>
      <c r="K1006" s="31"/>
      <c r="L1006" s="31"/>
      <c r="M1006" s="31"/>
      <c r="N1006" s="31"/>
      <c r="O1006" s="31"/>
      <c r="P1006" s="31"/>
      <c r="Q1006" s="31"/>
      <c r="R1006" s="31"/>
      <c r="S1006" s="31"/>
      <c r="T1006" s="31"/>
      <c r="U1006" s="31"/>
      <c r="V1006" s="31"/>
      <c r="W1006" s="31"/>
      <c r="X1006" s="31"/>
      <c r="Y1006" s="31"/>
      <c r="Z1006" s="31"/>
    </row>
    <row r="1007" spans="1:26" ht="12.75" customHeight="1" x14ac:dyDescent="0.3">
      <c r="A1007" s="51" t="str">
        <f t="shared" ca="1" si="8"/>
        <v/>
      </c>
      <c r="B1007" s="52" t="str">
        <f t="shared" ca="1" si="1"/>
        <v/>
      </c>
      <c r="C1007" s="58" t="str">
        <f t="shared" ca="1" si="2"/>
        <v/>
      </c>
      <c r="D1007" s="58" t="str">
        <f t="shared" ca="1" si="23"/>
        <v/>
      </c>
      <c r="E1007" s="56"/>
      <c r="F1007" s="58" t="str">
        <f t="shared" ca="1" si="4"/>
        <v/>
      </c>
      <c r="G1007" s="58" t="str">
        <f t="shared" ca="1" si="5"/>
        <v/>
      </c>
      <c r="H1007" s="58" t="str">
        <f t="shared" ca="1" si="6"/>
        <v/>
      </c>
      <c r="I1007" s="58" t="str">
        <f t="shared" ca="1" si="7"/>
        <v/>
      </c>
      <c r="J1007" s="31"/>
      <c r="K1007" s="31"/>
      <c r="L1007" s="31"/>
      <c r="M1007" s="31"/>
      <c r="N1007" s="31"/>
      <c r="O1007" s="31"/>
      <c r="P1007" s="31"/>
      <c r="Q1007" s="31"/>
      <c r="R1007" s="31"/>
      <c r="S1007" s="31"/>
      <c r="T1007" s="31"/>
      <c r="U1007" s="31"/>
      <c r="V1007" s="31"/>
      <c r="W1007" s="31"/>
      <c r="X1007" s="31"/>
      <c r="Y1007" s="31"/>
      <c r="Z1007" s="31"/>
    </row>
    <row r="1008" spans="1:26" ht="12.75" customHeight="1" x14ac:dyDescent="0.3">
      <c r="A1008" s="51" t="str">
        <f t="shared" ca="1" si="8"/>
        <v/>
      </c>
      <c r="B1008" s="52" t="str">
        <f t="shared" ca="1" si="1"/>
        <v/>
      </c>
      <c r="C1008" s="58" t="str">
        <f t="shared" ca="1" si="2"/>
        <v/>
      </c>
      <c r="D1008" s="58" t="str">
        <f t="shared" ca="1" si="23"/>
        <v/>
      </c>
      <c r="E1008" s="56"/>
      <c r="F1008" s="58" t="str">
        <f t="shared" ca="1" si="4"/>
        <v/>
      </c>
      <c r="G1008" s="58" t="str">
        <f t="shared" ca="1" si="5"/>
        <v/>
      </c>
      <c r="H1008" s="58" t="str">
        <f t="shared" ca="1" si="6"/>
        <v/>
      </c>
      <c r="I1008" s="58" t="str">
        <f t="shared" ca="1" si="7"/>
        <v/>
      </c>
      <c r="J1008" s="31"/>
      <c r="K1008" s="31"/>
      <c r="L1008" s="31"/>
      <c r="M1008" s="31"/>
      <c r="N1008" s="31"/>
      <c r="O1008" s="31"/>
      <c r="P1008" s="31"/>
      <c r="Q1008" s="31"/>
      <c r="R1008" s="31"/>
      <c r="S1008" s="31"/>
      <c r="T1008" s="31"/>
      <c r="U1008" s="31"/>
      <c r="V1008" s="31"/>
      <c r="W1008" s="31"/>
      <c r="X1008" s="31"/>
      <c r="Y1008" s="31"/>
      <c r="Z1008" s="31"/>
    </row>
    <row r="1009" spans="1:26" ht="12.75" customHeight="1" x14ac:dyDescent="0.3">
      <c r="A1009" s="51" t="str">
        <f t="shared" ca="1" si="8"/>
        <v/>
      </c>
      <c r="B1009" s="52" t="str">
        <f t="shared" ca="1" si="1"/>
        <v/>
      </c>
      <c r="C1009" s="58" t="str">
        <f t="shared" ca="1" si="2"/>
        <v/>
      </c>
      <c r="D1009" s="58" t="str">
        <f t="shared" ca="1" si="23"/>
        <v/>
      </c>
      <c r="E1009" s="56"/>
      <c r="F1009" s="58" t="str">
        <f t="shared" ca="1" si="4"/>
        <v/>
      </c>
      <c r="G1009" s="58" t="str">
        <f t="shared" ca="1" si="5"/>
        <v/>
      </c>
      <c r="H1009" s="58" t="str">
        <f t="shared" ca="1" si="6"/>
        <v/>
      </c>
      <c r="I1009" s="58" t="str">
        <f t="shared" ca="1" si="7"/>
        <v/>
      </c>
      <c r="J1009" s="31"/>
      <c r="K1009" s="31"/>
      <c r="L1009" s="31"/>
      <c r="M1009" s="31"/>
      <c r="N1009" s="31"/>
      <c r="O1009" s="31"/>
      <c r="P1009" s="31"/>
      <c r="Q1009" s="31"/>
      <c r="R1009" s="31"/>
      <c r="S1009" s="31"/>
      <c r="T1009" s="31"/>
      <c r="U1009" s="31"/>
      <c r="V1009" s="31"/>
      <c r="W1009" s="31"/>
      <c r="X1009" s="31"/>
      <c r="Y1009" s="31"/>
      <c r="Z1009" s="31"/>
    </row>
    <row r="1010" spans="1:26" ht="12.75" customHeight="1" x14ac:dyDescent="0.3">
      <c r="A1010" s="51" t="str">
        <f t="shared" ca="1" si="8"/>
        <v/>
      </c>
      <c r="B1010" s="52" t="str">
        <f t="shared" ca="1" si="1"/>
        <v/>
      </c>
      <c r="C1010" s="58" t="str">
        <f t="shared" ca="1" si="2"/>
        <v/>
      </c>
      <c r="D1010" s="58" t="str">
        <f t="shared" ca="1" si="23"/>
        <v/>
      </c>
      <c r="E1010" s="56"/>
      <c r="F1010" s="58" t="str">
        <f t="shared" ca="1" si="4"/>
        <v/>
      </c>
      <c r="G1010" s="58" t="str">
        <f t="shared" ca="1" si="5"/>
        <v/>
      </c>
      <c r="H1010" s="58" t="str">
        <f t="shared" ca="1" si="6"/>
        <v/>
      </c>
      <c r="I1010" s="58" t="str">
        <f t="shared" ca="1" si="7"/>
        <v/>
      </c>
      <c r="J1010" s="31"/>
      <c r="K1010" s="31"/>
      <c r="L1010" s="31"/>
      <c r="M1010" s="31"/>
      <c r="N1010" s="31"/>
      <c r="O1010" s="31"/>
      <c r="P1010" s="31"/>
      <c r="Q1010" s="31"/>
      <c r="R1010" s="31"/>
      <c r="S1010" s="31"/>
      <c r="T1010" s="31"/>
      <c r="U1010" s="31"/>
      <c r="V1010" s="31"/>
      <c r="W1010" s="31"/>
      <c r="X1010" s="31"/>
      <c r="Y1010" s="31"/>
      <c r="Z1010" s="31"/>
    </row>
    <row r="1011" spans="1:26" ht="12.75" customHeight="1" x14ac:dyDescent="0.3">
      <c r="A1011" s="51" t="str">
        <f t="shared" ca="1" si="8"/>
        <v/>
      </c>
      <c r="B1011" s="52" t="str">
        <f t="shared" ca="1" si="1"/>
        <v/>
      </c>
      <c r="C1011" s="58" t="str">
        <f t="shared" ca="1" si="2"/>
        <v/>
      </c>
      <c r="D1011" s="58" t="str">
        <f t="shared" ca="1" si="23"/>
        <v/>
      </c>
      <c r="E1011" s="56"/>
      <c r="F1011" s="58" t="str">
        <f t="shared" ca="1" si="4"/>
        <v/>
      </c>
      <c r="G1011" s="58" t="str">
        <f t="shared" ca="1" si="5"/>
        <v/>
      </c>
      <c r="H1011" s="58" t="str">
        <f t="shared" ca="1" si="6"/>
        <v/>
      </c>
      <c r="I1011" s="58" t="str">
        <f t="shared" ca="1" si="7"/>
        <v/>
      </c>
      <c r="J1011" s="31"/>
      <c r="K1011" s="31"/>
      <c r="L1011" s="31"/>
      <c r="M1011" s="31"/>
      <c r="N1011" s="31"/>
      <c r="O1011" s="31"/>
      <c r="P1011" s="31"/>
      <c r="Q1011" s="31"/>
      <c r="R1011" s="31"/>
      <c r="S1011" s="31"/>
      <c r="T1011" s="31"/>
      <c r="U1011" s="31"/>
      <c r="V1011" s="31"/>
      <c r="W1011" s="31"/>
      <c r="X1011" s="31"/>
      <c r="Y1011" s="31"/>
      <c r="Z1011" s="31"/>
    </row>
    <row r="1012" spans="1:26" ht="12.75" customHeight="1" x14ac:dyDescent="0.3">
      <c r="A1012" s="51" t="str">
        <f t="shared" ca="1" si="8"/>
        <v/>
      </c>
      <c r="B1012" s="52" t="str">
        <f t="shared" ca="1" si="1"/>
        <v/>
      </c>
      <c r="C1012" s="58" t="str">
        <f t="shared" ca="1" si="2"/>
        <v/>
      </c>
      <c r="D1012" s="58" t="str">
        <f t="shared" ca="1" si="23"/>
        <v/>
      </c>
      <c r="E1012" s="56"/>
      <c r="F1012" s="58" t="str">
        <f t="shared" ca="1" si="4"/>
        <v/>
      </c>
      <c r="G1012" s="58" t="str">
        <f t="shared" ca="1" si="5"/>
        <v/>
      </c>
      <c r="H1012" s="58" t="str">
        <f t="shared" ca="1" si="6"/>
        <v/>
      </c>
      <c r="I1012" s="58" t="str">
        <f t="shared" ca="1" si="7"/>
        <v/>
      </c>
      <c r="J1012" s="31"/>
      <c r="K1012" s="31"/>
      <c r="L1012" s="31"/>
      <c r="M1012" s="31"/>
      <c r="N1012" s="31"/>
      <c r="O1012" s="31"/>
      <c r="P1012" s="31"/>
      <c r="Q1012" s="31"/>
      <c r="R1012" s="31"/>
      <c r="S1012" s="31"/>
      <c r="T1012" s="31"/>
      <c r="U1012" s="31"/>
      <c r="V1012" s="31"/>
      <c r="W1012" s="31"/>
      <c r="X1012" s="31"/>
      <c r="Y1012" s="31"/>
      <c r="Z1012" s="31"/>
    </row>
    <row r="1013" spans="1:26" ht="12.75" customHeight="1" x14ac:dyDescent="0.3">
      <c r="A1013" s="51" t="str">
        <f t="shared" ca="1" si="8"/>
        <v/>
      </c>
      <c r="B1013" s="52" t="str">
        <f t="shared" ca="1" si="1"/>
        <v/>
      </c>
      <c r="C1013" s="58" t="str">
        <f t="shared" ca="1" si="2"/>
        <v/>
      </c>
      <c r="D1013" s="58" t="str">
        <f t="shared" ca="1" si="23"/>
        <v/>
      </c>
      <c r="E1013" s="56"/>
      <c r="F1013" s="58" t="str">
        <f t="shared" ca="1" si="4"/>
        <v/>
      </c>
      <c r="G1013" s="58" t="str">
        <f t="shared" ca="1" si="5"/>
        <v/>
      </c>
      <c r="H1013" s="58" t="str">
        <f t="shared" ca="1" si="6"/>
        <v/>
      </c>
      <c r="I1013" s="58" t="str">
        <f t="shared" ca="1" si="7"/>
        <v/>
      </c>
      <c r="J1013" s="31"/>
      <c r="K1013" s="31"/>
      <c r="L1013" s="31"/>
      <c r="M1013" s="31"/>
      <c r="N1013" s="31"/>
      <c r="O1013" s="31"/>
      <c r="P1013" s="31"/>
      <c r="Q1013" s="31"/>
      <c r="R1013" s="31"/>
      <c r="S1013" s="31"/>
      <c r="T1013" s="31"/>
      <c r="U1013" s="31"/>
      <c r="V1013" s="31"/>
      <c r="W1013" s="31"/>
      <c r="X1013" s="31"/>
      <c r="Y1013" s="31"/>
      <c r="Z1013" s="31"/>
    </row>
    <row r="1014" spans="1:26" ht="12.75" customHeight="1" x14ac:dyDescent="0.3">
      <c r="A1014" s="51" t="str">
        <f t="shared" ca="1" si="8"/>
        <v/>
      </c>
      <c r="B1014" s="52" t="str">
        <f t="shared" ca="1" si="1"/>
        <v/>
      </c>
      <c r="C1014" s="58" t="str">
        <f t="shared" ca="1" si="2"/>
        <v/>
      </c>
      <c r="D1014" s="58" t="str">
        <f t="shared" ca="1" si="23"/>
        <v/>
      </c>
      <c r="E1014" s="56"/>
      <c r="F1014" s="58" t="str">
        <f t="shared" ca="1" si="4"/>
        <v/>
      </c>
      <c r="G1014" s="58" t="str">
        <f t="shared" ca="1" si="5"/>
        <v/>
      </c>
      <c r="H1014" s="58" t="str">
        <f t="shared" ca="1" si="6"/>
        <v/>
      </c>
      <c r="I1014" s="58" t="str">
        <f t="shared" ca="1" si="7"/>
        <v/>
      </c>
      <c r="J1014" s="31"/>
      <c r="K1014" s="31"/>
      <c r="L1014" s="31"/>
      <c r="M1014" s="31"/>
      <c r="N1014" s="31"/>
      <c r="O1014" s="31"/>
      <c r="P1014" s="31"/>
      <c r="Q1014" s="31"/>
      <c r="R1014" s="31"/>
      <c r="S1014" s="31"/>
      <c r="T1014" s="31"/>
      <c r="U1014" s="31"/>
      <c r="V1014" s="31"/>
      <c r="W1014" s="31"/>
      <c r="X1014" s="31"/>
      <c r="Y1014" s="31"/>
      <c r="Z1014" s="31"/>
    </row>
    <row r="1015" spans="1:26" ht="12.75" customHeight="1" x14ac:dyDescent="0.3">
      <c r="A1015" s="51" t="str">
        <f t="shared" ca="1" si="8"/>
        <v/>
      </c>
      <c r="B1015" s="52" t="str">
        <f t="shared" ca="1" si="1"/>
        <v/>
      </c>
      <c r="C1015" s="58" t="str">
        <f t="shared" ca="1" si="2"/>
        <v/>
      </c>
      <c r="D1015" s="58" t="str">
        <f t="shared" ca="1" si="23"/>
        <v/>
      </c>
      <c r="E1015" s="56"/>
      <c r="F1015" s="58" t="str">
        <f t="shared" ca="1" si="4"/>
        <v/>
      </c>
      <c r="G1015" s="58" t="str">
        <f t="shared" ca="1" si="5"/>
        <v/>
      </c>
      <c r="H1015" s="58" t="str">
        <f t="shared" ca="1" si="6"/>
        <v/>
      </c>
      <c r="I1015" s="58" t="str">
        <f t="shared" ca="1" si="7"/>
        <v/>
      </c>
      <c r="J1015" s="31"/>
      <c r="K1015" s="31"/>
      <c r="L1015" s="31"/>
      <c r="M1015" s="31"/>
      <c r="N1015" s="31"/>
      <c r="O1015" s="31"/>
      <c r="P1015" s="31"/>
      <c r="Q1015" s="31"/>
      <c r="R1015" s="31"/>
      <c r="S1015" s="31"/>
      <c r="T1015" s="31"/>
      <c r="U1015" s="31"/>
      <c r="V1015" s="31"/>
      <c r="W1015" s="31"/>
      <c r="X1015" s="31"/>
      <c r="Y1015" s="31"/>
      <c r="Z1015" s="31"/>
    </row>
    <row r="1016" spans="1:26" ht="12.75" customHeight="1" x14ac:dyDescent="0.3">
      <c r="A1016" s="51" t="str">
        <f t="shared" ca="1" si="8"/>
        <v/>
      </c>
      <c r="B1016" s="52" t="str">
        <f t="shared" ca="1" si="1"/>
        <v/>
      </c>
      <c r="C1016" s="58" t="str">
        <f t="shared" ca="1" si="2"/>
        <v/>
      </c>
      <c r="D1016" s="58" t="str">
        <f t="shared" ca="1" si="23"/>
        <v/>
      </c>
      <c r="E1016" s="56"/>
      <c r="F1016" s="58" t="str">
        <f t="shared" ca="1" si="4"/>
        <v/>
      </c>
      <c r="G1016" s="58" t="str">
        <f t="shared" ca="1" si="5"/>
        <v/>
      </c>
      <c r="H1016" s="58" t="str">
        <f t="shared" ca="1" si="6"/>
        <v/>
      </c>
      <c r="I1016" s="58" t="str">
        <f t="shared" ca="1" si="7"/>
        <v/>
      </c>
      <c r="J1016" s="31"/>
      <c r="K1016" s="31"/>
      <c r="L1016" s="31"/>
      <c r="M1016" s="31"/>
      <c r="N1016" s="31"/>
      <c r="O1016" s="31"/>
      <c r="P1016" s="31"/>
      <c r="Q1016" s="31"/>
      <c r="R1016" s="31"/>
      <c r="S1016" s="31"/>
      <c r="T1016" s="31"/>
      <c r="U1016" s="31"/>
      <c r="V1016" s="31"/>
      <c r="W1016" s="31"/>
      <c r="X1016" s="31"/>
      <c r="Y1016" s="31"/>
      <c r="Z1016" s="31"/>
    </row>
    <row r="1017" spans="1:26" ht="12.75" customHeight="1" x14ac:dyDescent="0.3">
      <c r="A1017" s="51" t="str">
        <f t="shared" ca="1" si="8"/>
        <v/>
      </c>
      <c r="B1017" s="52" t="str">
        <f t="shared" ca="1" si="1"/>
        <v/>
      </c>
      <c r="C1017" s="58" t="str">
        <f t="shared" ca="1" si="2"/>
        <v/>
      </c>
      <c r="D1017" s="58" t="str">
        <f t="shared" ca="1" si="23"/>
        <v/>
      </c>
      <c r="E1017" s="56"/>
      <c r="F1017" s="58" t="str">
        <f t="shared" ca="1" si="4"/>
        <v/>
      </c>
      <c r="G1017" s="58" t="str">
        <f t="shared" ca="1" si="5"/>
        <v/>
      </c>
      <c r="H1017" s="58" t="str">
        <f t="shared" ca="1" si="6"/>
        <v/>
      </c>
      <c r="I1017" s="58" t="str">
        <f t="shared" ca="1" si="7"/>
        <v/>
      </c>
      <c r="J1017" s="31"/>
      <c r="K1017" s="31"/>
      <c r="L1017" s="31"/>
      <c r="M1017" s="31"/>
      <c r="N1017" s="31"/>
      <c r="O1017" s="31"/>
      <c r="P1017" s="31"/>
      <c r="Q1017" s="31"/>
      <c r="R1017" s="31"/>
      <c r="S1017" s="31"/>
      <c r="T1017" s="31"/>
      <c r="U1017" s="31"/>
      <c r="V1017" s="31"/>
      <c r="W1017" s="31"/>
      <c r="X1017" s="31"/>
      <c r="Y1017" s="31"/>
      <c r="Z1017" s="31"/>
    </row>
    <row r="1018" spans="1:26" ht="12.75" customHeight="1" x14ac:dyDescent="0.3">
      <c r="A1018" s="51" t="str">
        <f t="shared" ca="1" si="8"/>
        <v/>
      </c>
      <c r="B1018" s="52" t="str">
        <f t="shared" ca="1" si="1"/>
        <v/>
      </c>
      <c r="C1018" s="58" t="str">
        <f t="shared" ca="1" si="2"/>
        <v/>
      </c>
      <c r="D1018" s="58" t="str">
        <f t="shared" ca="1" si="23"/>
        <v/>
      </c>
      <c r="E1018" s="56"/>
      <c r="F1018" s="58" t="str">
        <f t="shared" ca="1" si="4"/>
        <v/>
      </c>
      <c r="G1018" s="58" t="str">
        <f t="shared" ca="1" si="5"/>
        <v/>
      </c>
      <c r="H1018" s="58" t="str">
        <f t="shared" ca="1" si="6"/>
        <v/>
      </c>
      <c r="I1018" s="58" t="str">
        <f t="shared" ca="1" si="7"/>
        <v/>
      </c>
      <c r="J1018" s="31"/>
      <c r="K1018" s="31"/>
      <c r="L1018" s="31"/>
      <c r="M1018" s="31"/>
      <c r="N1018" s="31"/>
      <c r="O1018" s="31"/>
      <c r="P1018" s="31"/>
      <c r="Q1018" s="31"/>
      <c r="R1018" s="31"/>
      <c r="S1018" s="31"/>
      <c r="T1018" s="31"/>
      <c r="U1018" s="31"/>
      <c r="V1018" s="31"/>
      <c r="W1018" s="31"/>
      <c r="X1018" s="31"/>
      <c r="Y1018" s="31"/>
      <c r="Z1018" s="31"/>
    </row>
    <row r="1019" spans="1:26" ht="12.75" customHeight="1" x14ac:dyDescent="0.3">
      <c r="A1019" s="51" t="str">
        <f t="shared" ca="1" si="8"/>
        <v/>
      </c>
      <c r="B1019" s="52" t="str">
        <f t="shared" ca="1" si="1"/>
        <v/>
      </c>
      <c r="C1019" s="58" t="str">
        <f t="shared" ca="1" si="2"/>
        <v/>
      </c>
      <c r="D1019" s="58" t="str">
        <f t="shared" ca="1" si="23"/>
        <v/>
      </c>
      <c r="E1019" s="56"/>
      <c r="F1019" s="58" t="str">
        <f t="shared" ca="1" si="4"/>
        <v/>
      </c>
      <c r="G1019" s="58" t="str">
        <f t="shared" ca="1" si="5"/>
        <v/>
      </c>
      <c r="H1019" s="58" t="str">
        <f t="shared" ca="1" si="6"/>
        <v/>
      </c>
      <c r="I1019" s="58" t="str">
        <f t="shared" ca="1" si="7"/>
        <v/>
      </c>
      <c r="J1019" s="31"/>
      <c r="K1019" s="31"/>
      <c r="L1019" s="31"/>
      <c r="M1019" s="31"/>
      <c r="N1019" s="31"/>
      <c r="O1019" s="31"/>
      <c r="P1019" s="31"/>
      <c r="Q1019" s="31"/>
      <c r="R1019" s="31"/>
      <c r="S1019" s="31"/>
      <c r="T1019" s="31"/>
      <c r="U1019" s="31"/>
      <c r="V1019" s="31"/>
      <c r="W1019" s="31"/>
      <c r="X1019" s="31"/>
      <c r="Y1019" s="31"/>
      <c r="Z1019" s="31"/>
    </row>
    <row r="1020" spans="1:26" ht="12.75" customHeight="1" x14ac:dyDescent="0.3">
      <c r="A1020" s="51" t="str">
        <f t="shared" ca="1" si="8"/>
        <v/>
      </c>
      <c r="B1020" s="52" t="str">
        <f t="shared" ca="1" si="1"/>
        <v/>
      </c>
      <c r="C1020" s="58" t="str">
        <f t="shared" ca="1" si="2"/>
        <v/>
      </c>
      <c r="D1020" s="58" t="str">
        <f t="shared" ca="1" si="23"/>
        <v/>
      </c>
      <c r="E1020" s="56"/>
      <c r="F1020" s="58" t="str">
        <f t="shared" ca="1" si="4"/>
        <v/>
      </c>
      <c r="G1020" s="58" t="str">
        <f t="shared" ca="1" si="5"/>
        <v/>
      </c>
      <c r="H1020" s="58" t="str">
        <f t="shared" ca="1" si="6"/>
        <v/>
      </c>
      <c r="I1020" s="58" t="str">
        <f t="shared" ca="1" si="7"/>
        <v/>
      </c>
      <c r="J1020" s="31"/>
      <c r="K1020" s="31"/>
      <c r="L1020" s="31"/>
      <c r="M1020" s="31"/>
      <c r="N1020" s="31"/>
      <c r="O1020" s="31"/>
      <c r="P1020" s="31"/>
      <c r="Q1020" s="31"/>
      <c r="R1020" s="31"/>
      <c r="S1020" s="31"/>
      <c r="T1020" s="31"/>
      <c r="U1020" s="31"/>
      <c r="V1020" s="31"/>
      <c r="W1020" s="31"/>
      <c r="X1020" s="31"/>
      <c r="Y1020" s="31"/>
      <c r="Z1020" s="31"/>
    </row>
    <row r="1021" spans="1:26" ht="12.75" customHeight="1" x14ac:dyDescent="0.3">
      <c r="A1021" s="51" t="str">
        <f t="shared" ca="1" si="8"/>
        <v/>
      </c>
      <c r="B1021" s="52" t="str">
        <f t="shared" ca="1" si="1"/>
        <v/>
      </c>
      <c r="C1021" s="58" t="str">
        <f t="shared" ca="1" si="2"/>
        <v/>
      </c>
      <c r="D1021" s="58" t="str">
        <f t="shared" ca="1" si="23"/>
        <v/>
      </c>
      <c r="E1021" s="56"/>
      <c r="F1021" s="58" t="str">
        <f t="shared" ca="1" si="4"/>
        <v/>
      </c>
      <c r="G1021" s="58" t="str">
        <f t="shared" ca="1" si="5"/>
        <v/>
      </c>
      <c r="H1021" s="58" t="str">
        <f t="shared" ca="1" si="6"/>
        <v/>
      </c>
      <c r="I1021" s="58" t="str">
        <f t="shared" ca="1" si="7"/>
        <v/>
      </c>
      <c r="J1021" s="31"/>
      <c r="K1021" s="31"/>
      <c r="L1021" s="31"/>
      <c r="M1021" s="31"/>
      <c r="N1021" s="31"/>
      <c r="O1021" s="31"/>
      <c r="P1021" s="31"/>
      <c r="Q1021" s="31"/>
      <c r="R1021" s="31"/>
      <c r="S1021" s="31"/>
      <c r="T1021" s="31"/>
      <c r="U1021" s="31"/>
      <c r="V1021" s="31"/>
      <c r="W1021" s="31"/>
      <c r="X1021" s="31"/>
      <c r="Y1021" s="31"/>
      <c r="Z1021" s="31"/>
    </row>
    <row r="1022" spans="1:26" ht="12.75" customHeight="1" x14ac:dyDescent="0.3">
      <c r="A1022" s="51" t="str">
        <f t="shared" ca="1" si="8"/>
        <v/>
      </c>
      <c r="B1022" s="52" t="str">
        <f t="shared" ca="1" si="1"/>
        <v/>
      </c>
      <c r="C1022" s="58" t="str">
        <f t="shared" ca="1" si="2"/>
        <v/>
      </c>
      <c r="D1022" s="58" t="str">
        <f t="shared" ca="1" si="23"/>
        <v/>
      </c>
      <c r="E1022" s="56"/>
      <c r="F1022" s="58" t="str">
        <f t="shared" ca="1" si="4"/>
        <v/>
      </c>
      <c r="G1022" s="58" t="str">
        <f t="shared" ca="1" si="5"/>
        <v/>
      </c>
      <c r="H1022" s="58" t="str">
        <f t="shared" ca="1" si="6"/>
        <v/>
      </c>
      <c r="I1022" s="58" t="str">
        <f t="shared" ca="1" si="7"/>
        <v/>
      </c>
      <c r="J1022" s="31"/>
      <c r="K1022" s="31"/>
      <c r="L1022" s="31"/>
      <c r="M1022" s="31"/>
      <c r="N1022" s="31"/>
      <c r="O1022" s="31"/>
      <c r="P1022" s="31"/>
      <c r="Q1022" s="31"/>
      <c r="R1022" s="31"/>
      <c r="S1022" s="31"/>
      <c r="T1022" s="31"/>
      <c r="U1022" s="31"/>
      <c r="V1022" s="31"/>
      <c r="W1022" s="31"/>
      <c r="X1022" s="31"/>
      <c r="Y1022" s="31"/>
      <c r="Z1022" s="31"/>
    </row>
    <row r="1023" spans="1:26" ht="12.75" customHeight="1" x14ac:dyDescent="0.3">
      <c r="A1023" s="51" t="str">
        <f t="shared" ca="1" si="8"/>
        <v/>
      </c>
      <c r="B1023" s="52" t="str">
        <f t="shared" ca="1" si="1"/>
        <v/>
      </c>
      <c r="C1023" s="58" t="str">
        <f t="shared" ca="1" si="2"/>
        <v/>
      </c>
      <c r="D1023" s="58" t="str">
        <f t="shared" ca="1" si="23"/>
        <v/>
      </c>
      <c r="E1023" s="56"/>
      <c r="F1023" s="58" t="str">
        <f t="shared" ca="1" si="4"/>
        <v/>
      </c>
      <c r="G1023" s="58" t="str">
        <f t="shared" ca="1" si="5"/>
        <v/>
      </c>
      <c r="H1023" s="58" t="str">
        <f t="shared" ca="1" si="6"/>
        <v/>
      </c>
      <c r="I1023" s="58" t="str">
        <f t="shared" ca="1" si="7"/>
        <v/>
      </c>
      <c r="J1023" s="31"/>
      <c r="K1023" s="31"/>
      <c r="L1023" s="31"/>
      <c r="M1023" s="31"/>
      <c r="N1023" s="31"/>
      <c r="O1023" s="31"/>
      <c r="P1023" s="31"/>
      <c r="Q1023" s="31"/>
      <c r="R1023" s="31"/>
      <c r="S1023" s="31"/>
      <c r="T1023" s="31"/>
      <c r="U1023" s="31"/>
      <c r="V1023" s="31"/>
      <c r="W1023" s="31"/>
      <c r="X1023" s="31"/>
      <c r="Y1023" s="31"/>
      <c r="Z1023" s="31"/>
    </row>
    <row r="1024" spans="1:26" ht="12.75" customHeight="1" x14ac:dyDescent="0.3">
      <c r="A1024" s="51" t="str">
        <f t="shared" ca="1" si="8"/>
        <v/>
      </c>
      <c r="B1024" s="52" t="str">
        <f t="shared" ca="1" si="1"/>
        <v/>
      </c>
      <c r="C1024" s="58" t="str">
        <f t="shared" ca="1" si="2"/>
        <v/>
      </c>
      <c r="D1024" s="58" t="str">
        <f t="shared" ca="1" si="23"/>
        <v/>
      </c>
      <c r="E1024" s="56"/>
      <c r="F1024" s="58" t="str">
        <f t="shared" ca="1" si="4"/>
        <v/>
      </c>
      <c r="G1024" s="58" t="str">
        <f t="shared" ca="1" si="5"/>
        <v/>
      </c>
      <c r="H1024" s="58" t="str">
        <f t="shared" ca="1" si="6"/>
        <v/>
      </c>
      <c r="I1024" s="58" t="str">
        <f t="shared" ca="1" si="7"/>
        <v/>
      </c>
      <c r="J1024" s="31"/>
      <c r="K1024" s="31"/>
      <c r="L1024" s="31"/>
      <c r="M1024" s="31"/>
      <c r="N1024" s="31"/>
      <c r="O1024" s="31"/>
      <c r="P1024" s="31"/>
      <c r="Q1024" s="31"/>
      <c r="R1024" s="31"/>
      <c r="S1024" s="31"/>
      <c r="T1024" s="31"/>
      <c r="U1024" s="31"/>
      <c r="V1024" s="31"/>
      <c r="W1024" s="31"/>
      <c r="X1024" s="31"/>
      <c r="Y1024" s="31"/>
      <c r="Z1024" s="31"/>
    </row>
    <row r="1025" spans="1:26" ht="12.75" customHeight="1" x14ac:dyDescent="0.3">
      <c r="A1025" s="51" t="str">
        <f t="shared" ca="1" si="8"/>
        <v/>
      </c>
      <c r="B1025" s="52" t="str">
        <f t="shared" ca="1" si="1"/>
        <v/>
      </c>
      <c r="C1025" s="58" t="str">
        <f t="shared" ca="1" si="2"/>
        <v/>
      </c>
      <c r="D1025" s="58" t="str">
        <f t="shared" ca="1" si="23"/>
        <v/>
      </c>
      <c r="E1025" s="56"/>
      <c r="F1025" s="58" t="str">
        <f t="shared" ca="1" si="4"/>
        <v/>
      </c>
      <c r="G1025" s="58" t="str">
        <f t="shared" ca="1" si="5"/>
        <v/>
      </c>
      <c r="H1025" s="58" t="str">
        <f t="shared" ca="1" si="6"/>
        <v/>
      </c>
      <c r="I1025" s="58" t="str">
        <f t="shared" ca="1" si="7"/>
        <v/>
      </c>
      <c r="J1025" s="31"/>
      <c r="K1025" s="31"/>
      <c r="L1025" s="31"/>
      <c r="M1025" s="31"/>
      <c r="N1025" s="31"/>
      <c r="O1025" s="31"/>
      <c r="P1025" s="31"/>
      <c r="Q1025" s="31"/>
      <c r="R1025" s="31"/>
      <c r="S1025" s="31"/>
      <c r="T1025" s="31"/>
      <c r="U1025" s="31"/>
      <c r="V1025" s="31"/>
      <c r="W1025" s="31"/>
      <c r="X1025" s="31"/>
      <c r="Y1025" s="31"/>
      <c r="Z1025" s="31"/>
    </row>
    <row r="1026" spans="1:26" ht="12.75" customHeight="1" x14ac:dyDescent="0.3">
      <c r="A1026" s="51" t="str">
        <f t="shared" ca="1" si="8"/>
        <v/>
      </c>
      <c r="B1026" s="52" t="str">
        <f t="shared" ca="1" si="1"/>
        <v/>
      </c>
      <c r="C1026" s="58" t="str">
        <f t="shared" ca="1" si="2"/>
        <v/>
      </c>
      <c r="D1026" s="58" t="str">
        <f t="shared" ca="1" si="23"/>
        <v/>
      </c>
      <c r="E1026" s="56"/>
      <c r="F1026" s="58" t="str">
        <f t="shared" ca="1" si="4"/>
        <v/>
      </c>
      <c r="G1026" s="58" t="str">
        <f t="shared" ca="1" si="5"/>
        <v/>
      </c>
      <c r="H1026" s="58" t="str">
        <f t="shared" ca="1" si="6"/>
        <v/>
      </c>
      <c r="I1026" s="58" t="str">
        <f t="shared" ca="1" si="7"/>
        <v/>
      </c>
      <c r="J1026" s="31"/>
      <c r="K1026" s="31"/>
      <c r="L1026" s="31"/>
      <c r="M1026" s="31"/>
      <c r="N1026" s="31"/>
      <c r="O1026" s="31"/>
      <c r="P1026" s="31"/>
      <c r="Q1026" s="31"/>
      <c r="R1026" s="31"/>
      <c r="S1026" s="31"/>
      <c r="T1026" s="31"/>
      <c r="U1026" s="31"/>
      <c r="V1026" s="31"/>
      <c r="W1026" s="31"/>
      <c r="X1026" s="31"/>
      <c r="Y1026" s="31"/>
      <c r="Z1026" s="31"/>
    </row>
    <row r="1027" spans="1:26" ht="12.75" customHeight="1" x14ac:dyDescent="0.3">
      <c r="A1027" s="51" t="str">
        <f t="shared" ca="1" si="8"/>
        <v/>
      </c>
      <c r="B1027" s="52" t="str">
        <f t="shared" ca="1" si="1"/>
        <v/>
      </c>
      <c r="C1027" s="58" t="str">
        <f t="shared" ca="1" si="2"/>
        <v/>
      </c>
      <c r="D1027" s="58" t="str">
        <f t="shared" ca="1" si="23"/>
        <v/>
      </c>
      <c r="E1027" s="56"/>
      <c r="F1027" s="58" t="str">
        <f t="shared" ca="1" si="4"/>
        <v/>
      </c>
      <c r="G1027" s="58" t="str">
        <f t="shared" ca="1" si="5"/>
        <v/>
      </c>
      <c r="H1027" s="58" t="str">
        <f t="shared" ca="1" si="6"/>
        <v/>
      </c>
      <c r="I1027" s="58" t="str">
        <f t="shared" ca="1" si="7"/>
        <v/>
      </c>
      <c r="J1027" s="31"/>
      <c r="K1027" s="31"/>
      <c r="L1027" s="31"/>
      <c r="M1027" s="31"/>
      <c r="N1027" s="31"/>
      <c r="O1027" s="31"/>
      <c r="P1027" s="31"/>
      <c r="Q1027" s="31"/>
      <c r="R1027" s="31"/>
      <c r="S1027" s="31"/>
      <c r="T1027" s="31"/>
      <c r="U1027" s="31"/>
      <c r="V1027" s="31"/>
      <c r="W1027" s="31"/>
      <c r="X1027" s="31"/>
      <c r="Y1027" s="31"/>
      <c r="Z1027" s="31"/>
    </row>
    <row r="1028" spans="1:26" ht="12.75" customHeight="1" x14ac:dyDescent="0.3">
      <c r="A1028" s="51" t="str">
        <f t="shared" ca="1" si="8"/>
        <v/>
      </c>
      <c r="B1028" s="52" t="str">
        <f t="shared" ca="1" si="1"/>
        <v/>
      </c>
      <c r="C1028" s="58" t="str">
        <f t="shared" ca="1" si="2"/>
        <v/>
      </c>
      <c r="D1028" s="58" t="str">
        <f t="shared" ca="1" si="23"/>
        <v/>
      </c>
      <c r="E1028" s="56"/>
      <c r="F1028" s="58" t="str">
        <f t="shared" ca="1" si="4"/>
        <v/>
      </c>
      <c r="G1028" s="58" t="str">
        <f t="shared" ca="1" si="5"/>
        <v/>
      </c>
      <c r="H1028" s="58" t="str">
        <f t="shared" ca="1" si="6"/>
        <v/>
      </c>
      <c r="I1028" s="58" t="str">
        <f t="shared" ca="1" si="7"/>
        <v/>
      </c>
      <c r="J1028" s="31"/>
      <c r="K1028" s="31"/>
      <c r="L1028" s="31"/>
      <c r="M1028" s="31"/>
      <c r="N1028" s="31"/>
      <c r="O1028" s="31"/>
      <c r="P1028" s="31"/>
      <c r="Q1028" s="31"/>
      <c r="R1028" s="31"/>
      <c r="S1028" s="31"/>
      <c r="T1028" s="31"/>
      <c r="U1028" s="31"/>
      <c r="V1028" s="31"/>
      <c r="W1028" s="31"/>
      <c r="X1028" s="31"/>
      <c r="Y1028" s="31"/>
      <c r="Z1028" s="31"/>
    </row>
    <row r="1029" spans="1:26" ht="12.75" customHeight="1" x14ac:dyDescent="0.3">
      <c r="A1029" s="51" t="str">
        <f t="shared" ca="1" si="8"/>
        <v/>
      </c>
      <c r="B1029" s="52" t="str">
        <f t="shared" ca="1" si="1"/>
        <v/>
      </c>
      <c r="C1029" s="58" t="str">
        <f t="shared" ca="1" si="2"/>
        <v/>
      </c>
      <c r="D1029" s="58" t="str">
        <f t="shared" ca="1" si="23"/>
        <v/>
      </c>
      <c r="E1029" s="56"/>
      <c r="F1029" s="58" t="str">
        <f t="shared" ca="1" si="4"/>
        <v/>
      </c>
      <c r="G1029" s="58" t="str">
        <f t="shared" ca="1" si="5"/>
        <v/>
      </c>
      <c r="H1029" s="58" t="str">
        <f t="shared" ca="1" si="6"/>
        <v/>
      </c>
      <c r="I1029" s="58" t="str">
        <f t="shared" ca="1" si="7"/>
        <v/>
      </c>
      <c r="J1029" s="31"/>
      <c r="K1029" s="31"/>
      <c r="L1029" s="31"/>
      <c r="M1029" s="31"/>
      <c r="N1029" s="31"/>
      <c r="O1029" s="31"/>
      <c r="P1029" s="31"/>
      <c r="Q1029" s="31"/>
      <c r="R1029" s="31"/>
      <c r="S1029" s="31"/>
      <c r="T1029" s="31"/>
      <c r="U1029" s="31"/>
      <c r="V1029" s="31"/>
      <c r="W1029" s="31"/>
      <c r="X1029" s="31"/>
      <c r="Y1029" s="31"/>
      <c r="Z1029" s="31"/>
    </row>
    <row r="1030" spans="1:26" ht="12.75" customHeight="1" x14ac:dyDescent="0.3">
      <c r="A1030" s="51" t="str">
        <f t="shared" ca="1" si="8"/>
        <v/>
      </c>
      <c r="B1030" s="52" t="str">
        <f t="shared" ca="1" si="1"/>
        <v/>
      </c>
      <c r="C1030" s="58" t="str">
        <f t="shared" ca="1" si="2"/>
        <v/>
      </c>
      <c r="D1030" s="58" t="str">
        <f t="shared" ca="1" si="23"/>
        <v/>
      </c>
      <c r="E1030" s="56"/>
      <c r="F1030" s="58" t="str">
        <f t="shared" ca="1" si="4"/>
        <v/>
      </c>
      <c r="G1030" s="58" t="str">
        <f t="shared" ca="1" si="5"/>
        <v/>
      </c>
      <c r="H1030" s="58" t="str">
        <f t="shared" ca="1" si="6"/>
        <v/>
      </c>
      <c r="I1030" s="58" t="str">
        <f t="shared" ca="1" si="7"/>
        <v/>
      </c>
      <c r="J1030" s="31"/>
      <c r="K1030" s="31"/>
      <c r="L1030" s="31"/>
      <c r="M1030" s="31"/>
      <c r="N1030" s="31"/>
      <c r="O1030" s="31"/>
      <c r="P1030" s="31"/>
      <c r="Q1030" s="31"/>
      <c r="R1030" s="31"/>
      <c r="S1030" s="31"/>
      <c r="T1030" s="31"/>
      <c r="U1030" s="31"/>
      <c r="V1030" s="31"/>
      <c r="W1030" s="31"/>
      <c r="X1030" s="31"/>
      <c r="Y1030" s="31"/>
      <c r="Z1030" s="31"/>
    </row>
    <row r="1031" spans="1:26" ht="12.75" customHeight="1" x14ac:dyDescent="0.3">
      <c r="A1031" s="51" t="str">
        <f t="shared" ca="1" si="8"/>
        <v/>
      </c>
      <c r="B1031" s="52" t="str">
        <f t="shared" ca="1" si="1"/>
        <v/>
      </c>
      <c r="C1031" s="58" t="str">
        <f t="shared" ca="1" si="2"/>
        <v/>
      </c>
      <c r="D1031" s="58" t="str">
        <f t="shared" ca="1" si="23"/>
        <v/>
      </c>
      <c r="E1031" s="56"/>
      <c r="F1031" s="58" t="str">
        <f t="shared" ca="1" si="4"/>
        <v/>
      </c>
      <c r="G1031" s="58" t="str">
        <f t="shared" ca="1" si="5"/>
        <v/>
      </c>
      <c r="H1031" s="58" t="str">
        <f t="shared" ca="1" si="6"/>
        <v/>
      </c>
      <c r="I1031" s="58" t="str">
        <f t="shared" ca="1" si="7"/>
        <v/>
      </c>
      <c r="J1031" s="31"/>
      <c r="K1031" s="31"/>
      <c r="L1031" s="31"/>
      <c r="M1031" s="31"/>
      <c r="N1031" s="31"/>
      <c r="O1031" s="31"/>
      <c r="P1031" s="31"/>
      <c r="Q1031" s="31"/>
      <c r="R1031" s="31"/>
      <c r="S1031" s="31"/>
      <c r="T1031" s="31"/>
      <c r="U1031" s="31"/>
      <c r="V1031" s="31"/>
      <c r="W1031" s="31"/>
      <c r="X1031" s="31"/>
      <c r="Y1031" s="31"/>
      <c r="Z1031" s="31"/>
    </row>
    <row r="1032" spans="1:26" ht="12.75" customHeight="1" x14ac:dyDescent="0.3">
      <c r="A1032" s="51" t="str">
        <f t="shared" ca="1" si="8"/>
        <v/>
      </c>
      <c r="B1032" s="52" t="str">
        <f t="shared" ca="1" si="1"/>
        <v/>
      </c>
      <c r="C1032" s="58" t="str">
        <f t="shared" ca="1" si="2"/>
        <v/>
      </c>
      <c r="D1032" s="58" t="str">
        <f t="shared" ca="1" si="23"/>
        <v/>
      </c>
      <c r="E1032" s="56"/>
      <c r="F1032" s="58" t="str">
        <f t="shared" ca="1" si="4"/>
        <v/>
      </c>
      <c r="G1032" s="58" t="str">
        <f t="shared" ca="1" si="5"/>
        <v/>
      </c>
      <c r="H1032" s="58" t="str">
        <f t="shared" ca="1" si="6"/>
        <v/>
      </c>
      <c r="I1032" s="58" t="str">
        <f t="shared" ca="1" si="7"/>
        <v/>
      </c>
      <c r="J1032" s="31"/>
      <c r="K1032" s="31"/>
      <c r="L1032" s="31"/>
      <c r="M1032" s="31"/>
      <c r="N1032" s="31"/>
      <c r="O1032" s="31"/>
      <c r="P1032" s="31"/>
      <c r="Q1032" s="31"/>
      <c r="R1032" s="31"/>
      <c r="S1032" s="31"/>
      <c r="T1032" s="31"/>
      <c r="U1032" s="31"/>
      <c r="V1032" s="31"/>
      <c r="W1032" s="31"/>
      <c r="X1032" s="31"/>
      <c r="Y1032" s="31"/>
      <c r="Z1032" s="31"/>
    </row>
    <row r="1033" spans="1:26" ht="12.75" customHeight="1" x14ac:dyDescent="0.3">
      <c r="A1033" s="51" t="str">
        <f t="shared" ca="1" si="8"/>
        <v/>
      </c>
      <c r="B1033" s="52" t="str">
        <f t="shared" ca="1" si="1"/>
        <v/>
      </c>
      <c r="C1033" s="58" t="str">
        <f t="shared" ca="1" si="2"/>
        <v/>
      </c>
      <c r="D1033" s="58" t="str">
        <f t="shared" ca="1" si="23"/>
        <v/>
      </c>
      <c r="E1033" s="56"/>
      <c r="F1033" s="58" t="str">
        <f t="shared" ca="1" si="4"/>
        <v/>
      </c>
      <c r="G1033" s="58" t="str">
        <f t="shared" ca="1" si="5"/>
        <v/>
      </c>
      <c r="H1033" s="58" t="str">
        <f t="shared" ca="1" si="6"/>
        <v/>
      </c>
      <c r="I1033" s="58" t="str">
        <f t="shared" ca="1" si="7"/>
        <v/>
      </c>
      <c r="J1033" s="31"/>
      <c r="K1033" s="31"/>
      <c r="L1033" s="31"/>
      <c r="M1033" s="31"/>
      <c r="N1033" s="31"/>
      <c r="O1033" s="31"/>
      <c r="P1033" s="31"/>
      <c r="Q1033" s="31"/>
      <c r="R1033" s="31"/>
      <c r="S1033" s="31"/>
      <c r="T1033" s="31"/>
      <c r="U1033" s="31"/>
      <c r="V1033" s="31"/>
      <c r="W1033" s="31"/>
      <c r="X1033" s="31"/>
      <c r="Y1033" s="31"/>
      <c r="Z1033" s="31"/>
    </row>
    <row r="1034" spans="1:26" ht="12.75" customHeight="1" x14ac:dyDescent="0.3">
      <c r="A1034" s="51" t="str">
        <f t="shared" ca="1" si="8"/>
        <v/>
      </c>
      <c r="B1034" s="52" t="str">
        <f t="shared" ca="1" si="1"/>
        <v/>
      </c>
      <c r="C1034" s="58" t="str">
        <f t="shared" ca="1" si="2"/>
        <v/>
      </c>
      <c r="D1034" s="58" t="str">
        <f t="shared" ca="1" si="23"/>
        <v/>
      </c>
      <c r="E1034" s="56"/>
      <c r="F1034" s="58" t="str">
        <f t="shared" ca="1" si="4"/>
        <v/>
      </c>
      <c r="G1034" s="58" t="str">
        <f t="shared" ca="1" si="5"/>
        <v/>
      </c>
      <c r="H1034" s="58" t="str">
        <f t="shared" ca="1" si="6"/>
        <v/>
      </c>
      <c r="I1034" s="58" t="str">
        <f t="shared" ca="1" si="7"/>
        <v/>
      </c>
      <c r="J1034" s="31"/>
      <c r="K1034" s="31"/>
      <c r="L1034" s="31"/>
      <c r="M1034" s="31"/>
      <c r="N1034" s="31"/>
      <c r="O1034" s="31"/>
      <c r="P1034" s="31"/>
      <c r="Q1034" s="31"/>
      <c r="R1034" s="31"/>
      <c r="S1034" s="31"/>
      <c r="T1034" s="31"/>
      <c r="U1034" s="31"/>
      <c r="V1034" s="31"/>
      <c r="W1034" s="31"/>
      <c r="X1034" s="31"/>
      <c r="Y1034" s="31"/>
      <c r="Z1034" s="31"/>
    </row>
    <row r="1035" spans="1:26" ht="12.75" customHeight="1" x14ac:dyDescent="0.3">
      <c r="A1035" s="51" t="str">
        <f t="shared" ca="1" si="8"/>
        <v/>
      </c>
      <c r="B1035" s="52" t="str">
        <f t="shared" ca="1" si="1"/>
        <v/>
      </c>
      <c r="C1035" s="58" t="str">
        <f t="shared" ca="1" si="2"/>
        <v/>
      </c>
      <c r="D1035" s="58" t="str">
        <f t="shared" ca="1" si="23"/>
        <v/>
      </c>
      <c r="E1035" s="56"/>
      <c r="F1035" s="58" t="str">
        <f t="shared" ca="1" si="4"/>
        <v/>
      </c>
      <c r="G1035" s="58" t="str">
        <f t="shared" ca="1" si="5"/>
        <v/>
      </c>
      <c r="H1035" s="58" t="str">
        <f t="shared" ca="1" si="6"/>
        <v/>
      </c>
      <c r="I1035" s="58" t="str">
        <f t="shared" ca="1" si="7"/>
        <v/>
      </c>
      <c r="J1035" s="31"/>
      <c r="K1035" s="31"/>
      <c r="L1035" s="31"/>
      <c r="M1035" s="31"/>
      <c r="N1035" s="31"/>
      <c r="O1035" s="31"/>
      <c r="P1035" s="31"/>
      <c r="Q1035" s="31"/>
      <c r="R1035" s="31"/>
      <c r="S1035" s="31"/>
      <c r="T1035" s="31"/>
      <c r="U1035" s="31"/>
      <c r="V1035" s="31"/>
      <c r="W1035" s="31"/>
      <c r="X1035" s="31"/>
      <c r="Y1035" s="31"/>
      <c r="Z1035" s="31"/>
    </row>
    <row r="1036" spans="1:26" ht="12.75" customHeight="1" x14ac:dyDescent="0.3">
      <c r="A1036" s="51" t="str">
        <f t="shared" ca="1" si="8"/>
        <v/>
      </c>
      <c r="B1036" s="52" t="str">
        <f t="shared" ca="1" si="1"/>
        <v/>
      </c>
      <c r="C1036" s="58" t="str">
        <f t="shared" ca="1" si="2"/>
        <v/>
      </c>
      <c r="D1036" s="58" t="str">
        <f t="shared" ca="1" si="23"/>
        <v/>
      </c>
      <c r="E1036" s="56"/>
      <c r="F1036" s="58" t="str">
        <f t="shared" ca="1" si="4"/>
        <v/>
      </c>
      <c r="G1036" s="58" t="str">
        <f t="shared" ca="1" si="5"/>
        <v/>
      </c>
      <c r="H1036" s="58" t="str">
        <f t="shared" ca="1" si="6"/>
        <v/>
      </c>
      <c r="I1036" s="58" t="str">
        <f t="shared" ca="1" si="7"/>
        <v/>
      </c>
      <c r="J1036" s="31"/>
      <c r="K1036" s="31"/>
      <c r="L1036" s="31"/>
      <c r="M1036" s="31"/>
      <c r="N1036" s="31"/>
      <c r="O1036" s="31"/>
      <c r="P1036" s="31"/>
      <c r="Q1036" s="31"/>
      <c r="R1036" s="31"/>
      <c r="S1036" s="31"/>
      <c r="T1036" s="31"/>
      <c r="U1036" s="31"/>
      <c r="V1036" s="31"/>
      <c r="W1036" s="31"/>
      <c r="X1036" s="31"/>
      <c r="Y1036" s="31"/>
      <c r="Z1036" s="31"/>
    </row>
    <row r="1037" spans="1:26" ht="12.75" customHeight="1" x14ac:dyDescent="0.3">
      <c r="A1037" s="51" t="str">
        <f t="shared" ca="1" si="8"/>
        <v/>
      </c>
      <c r="B1037" s="52" t="str">
        <f t="shared" ca="1" si="1"/>
        <v/>
      </c>
      <c r="C1037" s="58" t="str">
        <f t="shared" ca="1" si="2"/>
        <v/>
      </c>
      <c r="D1037" s="58" t="str">
        <f t="shared" ca="1" si="23"/>
        <v/>
      </c>
      <c r="E1037" s="56"/>
      <c r="F1037" s="58" t="str">
        <f t="shared" ca="1" si="4"/>
        <v/>
      </c>
      <c r="G1037" s="58" t="str">
        <f t="shared" ca="1" si="5"/>
        <v/>
      </c>
      <c r="H1037" s="58" t="str">
        <f t="shared" ca="1" si="6"/>
        <v/>
      </c>
      <c r="I1037" s="58" t="str">
        <f t="shared" ca="1" si="7"/>
        <v/>
      </c>
      <c r="J1037" s="31"/>
      <c r="K1037" s="31"/>
      <c r="L1037" s="31"/>
      <c r="M1037" s="31"/>
      <c r="N1037" s="31"/>
      <c r="O1037" s="31"/>
      <c r="P1037" s="31"/>
      <c r="Q1037" s="31"/>
      <c r="R1037" s="31"/>
      <c r="S1037" s="31"/>
      <c r="T1037" s="31"/>
      <c r="U1037" s="31"/>
      <c r="V1037" s="31"/>
      <c r="W1037" s="31"/>
      <c r="X1037" s="31"/>
      <c r="Y1037" s="31"/>
      <c r="Z1037" s="31"/>
    </row>
    <row r="1038" spans="1:26" ht="12.75" customHeight="1" x14ac:dyDescent="0.3">
      <c r="A1038" s="51" t="str">
        <f t="shared" ca="1" si="8"/>
        <v/>
      </c>
      <c r="B1038" s="52" t="str">
        <f t="shared" ca="1" si="1"/>
        <v/>
      </c>
      <c r="C1038" s="58" t="str">
        <f t="shared" ca="1" si="2"/>
        <v/>
      </c>
      <c r="D1038" s="58" t="str">
        <f t="shared" ca="1" si="23"/>
        <v/>
      </c>
      <c r="E1038" s="56"/>
      <c r="F1038" s="58" t="str">
        <f t="shared" ca="1" si="4"/>
        <v/>
      </c>
      <c r="G1038" s="58" t="str">
        <f t="shared" ca="1" si="5"/>
        <v/>
      </c>
      <c r="H1038" s="58" t="str">
        <f t="shared" ca="1" si="6"/>
        <v/>
      </c>
      <c r="I1038" s="58" t="str">
        <f t="shared" ca="1" si="7"/>
        <v/>
      </c>
      <c r="J1038" s="31"/>
      <c r="K1038" s="31"/>
      <c r="L1038" s="31"/>
      <c r="M1038" s="31"/>
      <c r="N1038" s="31"/>
      <c r="O1038" s="31"/>
      <c r="P1038" s="31"/>
      <c r="Q1038" s="31"/>
      <c r="R1038" s="31"/>
      <c r="S1038" s="31"/>
      <c r="T1038" s="31"/>
      <c r="U1038" s="31"/>
      <c r="V1038" s="31"/>
      <c r="W1038" s="31"/>
      <c r="X1038" s="31"/>
      <c r="Y1038" s="31"/>
      <c r="Z1038" s="31"/>
    </row>
    <row r="1039" spans="1:26" ht="12.75" customHeight="1" x14ac:dyDescent="0.3">
      <c r="A1039" s="51" t="str">
        <f t="shared" ca="1" si="8"/>
        <v/>
      </c>
      <c r="B1039" s="52" t="str">
        <f t="shared" ca="1" si="1"/>
        <v/>
      </c>
      <c r="C1039" s="58" t="str">
        <f t="shared" ca="1" si="2"/>
        <v/>
      </c>
      <c r="D1039" s="58" t="str">
        <f t="shared" ca="1" si="23"/>
        <v/>
      </c>
      <c r="E1039" s="56"/>
      <c r="F1039" s="58" t="str">
        <f t="shared" ca="1" si="4"/>
        <v/>
      </c>
      <c r="G1039" s="58" t="str">
        <f t="shared" ca="1" si="5"/>
        <v/>
      </c>
      <c r="H1039" s="58" t="str">
        <f t="shared" ca="1" si="6"/>
        <v/>
      </c>
      <c r="I1039" s="58" t="str">
        <f t="shared" ca="1" si="7"/>
        <v/>
      </c>
      <c r="J1039" s="31"/>
      <c r="K1039" s="31"/>
      <c r="L1039" s="31"/>
      <c r="M1039" s="31"/>
      <c r="N1039" s="31"/>
      <c r="O1039" s="31"/>
      <c r="P1039" s="31"/>
      <c r="Q1039" s="31"/>
      <c r="R1039" s="31"/>
      <c r="S1039" s="31"/>
      <c r="T1039" s="31"/>
      <c r="U1039" s="31"/>
      <c r="V1039" s="31"/>
      <c r="W1039" s="31"/>
      <c r="X1039" s="31"/>
      <c r="Y1039" s="31"/>
      <c r="Z1039" s="31"/>
    </row>
    <row r="1040" spans="1:26" ht="12.75" customHeight="1" x14ac:dyDescent="0.3">
      <c r="A1040" s="51" t="str">
        <f t="shared" ca="1" si="8"/>
        <v/>
      </c>
      <c r="B1040" s="52" t="str">
        <f t="shared" ca="1" si="1"/>
        <v/>
      </c>
      <c r="C1040" s="58" t="str">
        <f t="shared" ca="1" si="2"/>
        <v/>
      </c>
      <c r="D1040" s="58" t="str">
        <f t="shared" ca="1" si="23"/>
        <v/>
      </c>
      <c r="E1040" s="56"/>
      <c r="F1040" s="58" t="str">
        <f t="shared" ca="1" si="4"/>
        <v/>
      </c>
      <c r="G1040" s="58" t="str">
        <f t="shared" ca="1" si="5"/>
        <v/>
      </c>
      <c r="H1040" s="58" t="str">
        <f t="shared" ca="1" si="6"/>
        <v/>
      </c>
      <c r="I1040" s="58" t="str">
        <f t="shared" ca="1" si="7"/>
        <v/>
      </c>
      <c r="J1040" s="31"/>
      <c r="K1040" s="31"/>
      <c r="L1040" s="31"/>
      <c r="M1040" s="31"/>
      <c r="N1040" s="31"/>
      <c r="O1040" s="31"/>
      <c r="P1040" s="31"/>
      <c r="Q1040" s="31"/>
      <c r="R1040" s="31"/>
      <c r="S1040" s="31"/>
      <c r="T1040" s="31"/>
      <c r="U1040" s="31"/>
      <c r="V1040" s="31"/>
      <c r="W1040" s="31"/>
      <c r="X1040" s="31"/>
      <c r="Y1040" s="31"/>
      <c r="Z1040" s="31"/>
    </row>
    <row r="1041" spans="1:26" ht="12.75" customHeight="1" x14ac:dyDescent="0.3">
      <c r="A1041" s="51" t="str">
        <f t="shared" ca="1" si="8"/>
        <v/>
      </c>
      <c r="B1041" s="52" t="str">
        <f t="shared" ca="1" si="1"/>
        <v/>
      </c>
      <c r="C1041" s="58" t="str">
        <f t="shared" ca="1" si="2"/>
        <v/>
      </c>
      <c r="D1041" s="58" t="str">
        <f t="shared" ca="1" si="23"/>
        <v/>
      </c>
      <c r="E1041" s="56"/>
      <c r="F1041" s="58" t="str">
        <f t="shared" ca="1" si="4"/>
        <v/>
      </c>
      <c r="G1041" s="58" t="str">
        <f t="shared" ca="1" si="5"/>
        <v/>
      </c>
      <c r="H1041" s="58" t="str">
        <f t="shared" ca="1" si="6"/>
        <v/>
      </c>
      <c r="I1041" s="58" t="str">
        <f t="shared" ca="1" si="7"/>
        <v/>
      </c>
      <c r="J1041" s="31"/>
      <c r="K1041" s="31"/>
      <c r="L1041" s="31"/>
      <c r="M1041" s="31"/>
      <c r="N1041" s="31"/>
      <c r="O1041" s="31"/>
      <c r="P1041" s="31"/>
      <c r="Q1041" s="31"/>
      <c r="R1041" s="31"/>
      <c r="S1041" s="31"/>
      <c r="T1041" s="31"/>
      <c r="U1041" s="31"/>
      <c r="V1041" s="31"/>
      <c r="W1041" s="31"/>
      <c r="X1041" s="31"/>
      <c r="Y1041" s="31"/>
      <c r="Z1041" s="31"/>
    </row>
    <row r="1042" spans="1:26" ht="12.75" customHeight="1" x14ac:dyDescent="0.3">
      <c r="A1042" s="51" t="str">
        <f t="shared" ca="1" si="8"/>
        <v/>
      </c>
      <c r="B1042" s="52" t="str">
        <f t="shared" ca="1" si="1"/>
        <v/>
      </c>
      <c r="C1042" s="58" t="str">
        <f t="shared" ca="1" si="2"/>
        <v/>
      </c>
      <c r="D1042" s="58" t="str">
        <f t="shared" ca="1" si="23"/>
        <v/>
      </c>
      <c r="E1042" s="56"/>
      <c r="F1042" s="58" t="str">
        <f t="shared" ca="1" si="4"/>
        <v/>
      </c>
      <c r="G1042" s="58" t="str">
        <f t="shared" ca="1" si="5"/>
        <v/>
      </c>
      <c r="H1042" s="58" t="str">
        <f t="shared" ca="1" si="6"/>
        <v/>
      </c>
      <c r="I1042" s="58" t="str">
        <f t="shared" ca="1" si="7"/>
        <v/>
      </c>
      <c r="J1042" s="31"/>
      <c r="K1042" s="31"/>
      <c r="L1042" s="31"/>
      <c r="M1042" s="31"/>
      <c r="N1042" s="31"/>
      <c r="O1042" s="31"/>
      <c r="P1042" s="31"/>
      <c r="Q1042" s="31"/>
      <c r="R1042" s="31"/>
      <c r="S1042" s="31"/>
      <c r="T1042" s="31"/>
      <c r="U1042" s="31"/>
      <c r="V1042" s="31"/>
      <c r="W1042" s="31"/>
      <c r="X1042" s="31"/>
      <c r="Y1042" s="31"/>
      <c r="Z1042" s="31"/>
    </row>
    <row r="1043" spans="1:26" ht="12.75" customHeight="1" x14ac:dyDescent="0.3">
      <c r="A1043" s="51" t="str">
        <f t="shared" ca="1" si="8"/>
        <v/>
      </c>
      <c r="B1043" s="52" t="str">
        <f t="shared" ca="1" si="1"/>
        <v/>
      </c>
      <c r="C1043" s="58" t="str">
        <f t="shared" ca="1" si="2"/>
        <v/>
      </c>
      <c r="D1043" s="58" t="str">
        <f t="shared" ca="1" si="23"/>
        <v/>
      </c>
      <c r="E1043" s="56"/>
      <c r="F1043" s="58" t="str">
        <f t="shared" ca="1" si="4"/>
        <v/>
      </c>
      <c r="G1043" s="58" t="str">
        <f t="shared" ca="1" si="5"/>
        <v/>
      </c>
      <c r="H1043" s="58" t="str">
        <f t="shared" ca="1" si="6"/>
        <v/>
      </c>
      <c r="I1043" s="58" t="str">
        <f t="shared" ca="1" si="7"/>
        <v/>
      </c>
      <c r="J1043" s="31"/>
      <c r="K1043" s="31"/>
      <c r="L1043" s="31"/>
      <c r="M1043" s="31"/>
      <c r="N1043" s="31"/>
      <c r="O1043" s="31"/>
      <c r="P1043" s="31"/>
      <c r="Q1043" s="31"/>
      <c r="R1043" s="31"/>
      <c r="S1043" s="31"/>
      <c r="T1043" s="31"/>
      <c r="U1043" s="31"/>
      <c r="V1043" s="31"/>
      <c r="W1043" s="31"/>
      <c r="X1043" s="31"/>
      <c r="Y1043" s="31"/>
      <c r="Z1043" s="31"/>
    </row>
    <row r="1044" spans="1:26" ht="12.75" customHeight="1" x14ac:dyDescent="0.3">
      <c r="A1044" s="51" t="str">
        <f t="shared" ca="1" si="8"/>
        <v/>
      </c>
      <c r="B1044" s="52" t="str">
        <f t="shared" ca="1" si="1"/>
        <v/>
      </c>
      <c r="C1044" s="58" t="str">
        <f t="shared" ca="1" si="2"/>
        <v/>
      </c>
      <c r="D1044" s="58" t="str">
        <f t="shared" ca="1" si="23"/>
        <v/>
      </c>
      <c r="E1044" s="56"/>
      <c r="F1044" s="58" t="str">
        <f t="shared" ca="1" si="4"/>
        <v/>
      </c>
      <c r="G1044" s="58" t="str">
        <f t="shared" ca="1" si="5"/>
        <v/>
      </c>
      <c r="H1044" s="58" t="str">
        <f t="shared" ca="1" si="6"/>
        <v/>
      </c>
      <c r="I1044" s="58" t="str">
        <f t="shared" ca="1" si="7"/>
        <v/>
      </c>
      <c r="J1044" s="31"/>
      <c r="K1044" s="31"/>
      <c r="L1044" s="31"/>
      <c r="M1044" s="31"/>
      <c r="N1044" s="31"/>
      <c r="O1044" s="31"/>
      <c r="P1044" s="31"/>
      <c r="Q1044" s="31"/>
      <c r="R1044" s="31"/>
      <c r="S1044" s="31"/>
      <c r="T1044" s="31"/>
      <c r="U1044" s="31"/>
      <c r="V1044" s="31"/>
      <c r="W1044" s="31"/>
      <c r="X1044" s="31"/>
      <c r="Y1044" s="31"/>
      <c r="Z1044" s="31"/>
    </row>
    <row r="1045" spans="1:26" ht="12.75" customHeight="1" x14ac:dyDescent="0.3">
      <c r="A1045" s="51" t="str">
        <f t="shared" ca="1" si="8"/>
        <v/>
      </c>
      <c r="B1045" s="52" t="str">
        <f t="shared" ca="1" si="1"/>
        <v/>
      </c>
      <c r="C1045" s="58" t="str">
        <f t="shared" ca="1" si="2"/>
        <v/>
      </c>
      <c r="D1045" s="58" t="str">
        <f t="shared" ca="1" si="23"/>
        <v/>
      </c>
      <c r="E1045" s="56"/>
      <c r="F1045" s="58" t="str">
        <f t="shared" ca="1" si="4"/>
        <v/>
      </c>
      <c r="G1045" s="58" t="str">
        <f t="shared" ca="1" si="5"/>
        <v/>
      </c>
      <c r="H1045" s="58" t="str">
        <f t="shared" ca="1" si="6"/>
        <v/>
      </c>
      <c r="I1045" s="58" t="str">
        <f t="shared" ca="1" si="7"/>
        <v/>
      </c>
      <c r="J1045" s="31"/>
      <c r="K1045" s="31"/>
      <c r="L1045" s="31"/>
      <c r="M1045" s="31"/>
      <c r="N1045" s="31"/>
      <c r="O1045" s="31"/>
      <c r="P1045" s="31"/>
      <c r="Q1045" s="31"/>
      <c r="R1045" s="31"/>
      <c r="S1045" s="31"/>
      <c r="T1045" s="31"/>
      <c r="U1045" s="31"/>
      <c r="V1045" s="31"/>
      <c r="W1045" s="31"/>
      <c r="X1045" s="31"/>
      <c r="Y1045" s="31"/>
      <c r="Z1045" s="31"/>
    </row>
    <row r="1046" spans="1:26" ht="12.75" customHeight="1" x14ac:dyDescent="0.3">
      <c r="A1046" s="51" t="str">
        <f t="shared" ca="1" si="8"/>
        <v/>
      </c>
      <c r="B1046" s="52" t="str">
        <f t="shared" ca="1" si="1"/>
        <v/>
      </c>
      <c r="C1046" s="58" t="str">
        <f t="shared" ca="1" si="2"/>
        <v/>
      </c>
      <c r="D1046" s="58" t="str">
        <f t="shared" ca="1" si="23"/>
        <v/>
      </c>
      <c r="E1046" s="56"/>
      <c r="F1046" s="58" t="str">
        <f t="shared" ca="1" si="4"/>
        <v/>
      </c>
      <c r="G1046" s="58" t="str">
        <f t="shared" ca="1" si="5"/>
        <v/>
      </c>
      <c r="H1046" s="58" t="str">
        <f t="shared" ca="1" si="6"/>
        <v/>
      </c>
      <c r="I1046" s="58" t="str">
        <f t="shared" ca="1" si="7"/>
        <v/>
      </c>
      <c r="J1046" s="31"/>
      <c r="K1046" s="31"/>
      <c r="L1046" s="31"/>
      <c r="M1046" s="31"/>
      <c r="N1046" s="31"/>
      <c r="O1046" s="31"/>
      <c r="P1046" s="31"/>
      <c r="Q1046" s="31"/>
      <c r="R1046" s="31"/>
      <c r="S1046" s="31"/>
      <c r="T1046" s="31"/>
      <c r="U1046" s="31"/>
      <c r="V1046" s="31"/>
      <c r="W1046" s="31"/>
      <c r="X1046" s="31"/>
      <c r="Y1046" s="31"/>
      <c r="Z1046" s="31"/>
    </row>
    <row r="1047" spans="1:26" ht="12.75" customHeight="1" x14ac:dyDescent="0.3">
      <c r="A1047" s="51" t="str">
        <f t="shared" ca="1" si="8"/>
        <v/>
      </c>
      <c r="B1047" s="52" t="str">
        <f t="shared" ca="1" si="1"/>
        <v/>
      </c>
      <c r="C1047" s="58" t="str">
        <f t="shared" ca="1" si="2"/>
        <v/>
      </c>
      <c r="D1047" s="58" t="str">
        <f t="shared" ca="1" si="23"/>
        <v/>
      </c>
      <c r="E1047" s="56"/>
      <c r="F1047" s="58" t="str">
        <f t="shared" ca="1" si="4"/>
        <v/>
      </c>
      <c r="G1047" s="58" t="str">
        <f t="shared" ca="1" si="5"/>
        <v/>
      </c>
      <c r="H1047" s="58" t="str">
        <f t="shared" ca="1" si="6"/>
        <v/>
      </c>
      <c r="I1047" s="58" t="str">
        <f t="shared" ca="1" si="7"/>
        <v/>
      </c>
      <c r="J1047" s="31"/>
      <c r="K1047" s="31"/>
      <c r="L1047" s="31"/>
      <c r="M1047" s="31"/>
      <c r="N1047" s="31"/>
      <c r="O1047" s="31"/>
      <c r="P1047" s="31"/>
      <c r="Q1047" s="31"/>
      <c r="R1047" s="31"/>
      <c r="S1047" s="31"/>
      <c r="T1047" s="31"/>
      <c r="U1047" s="31"/>
      <c r="V1047" s="31"/>
      <c r="W1047" s="31"/>
      <c r="X1047" s="31"/>
      <c r="Y1047" s="31"/>
      <c r="Z1047" s="31"/>
    </row>
    <row r="1048" spans="1:26" ht="12.75" customHeight="1" x14ac:dyDescent="0.3">
      <c r="A1048" s="51" t="str">
        <f t="shared" ca="1" si="8"/>
        <v/>
      </c>
      <c r="B1048" s="52" t="str">
        <f t="shared" ca="1" si="1"/>
        <v/>
      </c>
      <c r="C1048" s="58" t="str">
        <f t="shared" ca="1" si="2"/>
        <v/>
      </c>
      <c r="D1048" s="58" t="str">
        <f t="shared" ref="D1048:D1063" ca="1" si="24">IF(B1048="","",IF(roundOpt,ROUND((B1048-B1047)*$I$8*H1047,2),(B1048-B1047)*$I$8*H1047))</f>
        <v/>
      </c>
      <c r="E1048" s="56"/>
      <c r="F1048" s="58" t="str">
        <f t="shared" ca="1" si="4"/>
        <v/>
      </c>
      <c r="G1048" s="58" t="str">
        <f t="shared" ca="1" si="5"/>
        <v/>
      </c>
      <c r="H1048" s="58" t="str">
        <f t="shared" ca="1" si="6"/>
        <v/>
      </c>
      <c r="I1048" s="58" t="str">
        <f t="shared" ca="1" si="7"/>
        <v/>
      </c>
      <c r="J1048" s="31"/>
      <c r="K1048" s="31"/>
      <c r="L1048" s="31"/>
      <c r="M1048" s="31"/>
      <c r="N1048" s="31"/>
      <c r="O1048" s="31"/>
      <c r="P1048" s="31"/>
      <c r="Q1048" s="31"/>
      <c r="R1048" s="31"/>
      <c r="S1048" s="31"/>
      <c r="T1048" s="31"/>
      <c r="U1048" s="31"/>
      <c r="V1048" s="31"/>
      <c r="W1048" s="31"/>
      <c r="X1048" s="31"/>
      <c r="Y1048" s="31"/>
      <c r="Z1048" s="31"/>
    </row>
    <row r="1049" spans="1:26" ht="12.75" customHeight="1" x14ac:dyDescent="0.3">
      <c r="A1049" s="51" t="str">
        <f t="shared" ca="1" si="8"/>
        <v/>
      </c>
      <c r="B1049" s="52" t="str">
        <f t="shared" ca="1" si="1"/>
        <v/>
      </c>
      <c r="C1049" s="58" t="str">
        <f t="shared" ca="1" si="2"/>
        <v/>
      </c>
      <c r="D1049" s="58" t="str">
        <f t="shared" ca="1" si="24"/>
        <v/>
      </c>
      <c r="E1049" s="56"/>
      <c r="F1049" s="58" t="str">
        <f t="shared" ca="1" si="4"/>
        <v/>
      </c>
      <c r="G1049" s="58" t="str">
        <f t="shared" ca="1" si="5"/>
        <v/>
      </c>
      <c r="H1049" s="58" t="str">
        <f t="shared" ca="1" si="6"/>
        <v/>
      </c>
      <c r="I1049" s="58" t="str">
        <f t="shared" ca="1" si="7"/>
        <v/>
      </c>
      <c r="J1049" s="31"/>
      <c r="K1049" s="31"/>
      <c r="L1049" s="31"/>
      <c r="M1049" s="31"/>
      <c r="N1049" s="31"/>
      <c r="O1049" s="31"/>
      <c r="P1049" s="31"/>
      <c r="Q1049" s="31"/>
      <c r="R1049" s="31"/>
      <c r="S1049" s="31"/>
      <c r="T1049" s="31"/>
      <c r="U1049" s="31"/>
      <c r="V1049" s="31"/>
      <c r="W1049" s="31"/>
      <c r="X1049" s="31"/>
      <c r="Y1049" s="31"/>
      <c r="Z1049" s="31"/>
    </row>
    <row r="1050" spans="1:26" ht="12.75" customHeight="1" x14ac:dyDescent="0.3">
      <c r="A1050" s="51" t="str">
        <f t="shared" ca="1" si="8"/>
        <v/>
      </c>
      <c r="B1050" s="52" t="str">
        <f t="shared" ca="1" si="1"/>
        <v/>
      </c>
      <c r="C1050" s="58" t="str">
        <f t="shared" ca="1" si="2"/>
        <v/>
      </c>
      <c r="D1050" s="58" t="str">
        <f t="shared" ca="1" si="24"/>
        <v/>
      </c>
      <c r="E1050" s="56"/>
      <c r="F1050" s="58" t="str">
        <f t="shared" ca="1" si="4"/>
        <v/>
      </c>
      <c r="G1050" s="58" t="str">
        <f t="shared" ca="1" si="5"/>
        <v/>
      </c>
      <c r="H1050" s="58" t="str">
        <f t="shared" ca="1" si="6"/>
        <v/>
      </c>
      <c r="I1050" s="58" t="str">
        <f t="shared" ca="1" si="7"/>
        <v/>
      </c>
      <c r="J1050" s="31"/>
      <c r="K1050" s="31"/>
      <c r="L1050" s="31"/>
      <c r="M1050" s="31"/>
      <c r="N1050" s="31"/>
      <c r="O1050" s="31"/>
      <c r="P1050" s="31"/>
      <c r="Q1050" s="31"/>
      <c r="R1050" s="31"/>
      <c r="S1050" s="31"/>
      <c r="T1050" s="31"/>
      <c r="U1050" s="31"/>
      <c r="V1050" s="31"/>
      <c r="W1050" s="31"/>
      <c r="X1050" s="31"/>
      <c r="Y1050" s="31"/>
      <c r="Z1050" s="31"/>
    </row>
    <row r="1051" spans="1:26" ht="12.75" customHeight="1" x14ac:dyDescent="0.3">
      <c r="A1051" s="51" t="str">
        <f t="shared" ca="1" si="8"/>
        <v/>
      </c>
      <c r="B1051" s="52" t="str">
        <f t="shared" ca="1" si="1"/>
        <v/>
      </c>
      <c r="C1051" s="58" t="str">
        <f t="shared" ca="1" si="2"/>
        <v/>
      </c>
      <c r="D1051" s="58" t="str">
        <f t="shared" ca="1" si="24"/>
        <v/>
      </c>
      <c r="E1051" s="56"/>
      <c r="F1051" s="58" t="str">
        <f t="shared" ca="1" si="4"/>
        <v/>
      </c>
      <c r="G1051" s="58" t="str">
        <f t="shared" ca="1" si="5"/>
        <v/>
      </c>
      <c r="H1051" s="58" t="str">
        <f t="shared" ca="1" si="6"/>
        <v/>
      </c>
      <c r="I1051" s="58" t="str">
        <f t="shared" ca="1" si="7"/>
        <v/>
      </c>
      <c r="J1051" s="31"/>
      <c r="K1051" s="31"/>
      <c r="L1051" s="31"/>
      <c r="M1051" s="31"/>
      <c r="N1051" s="31"/>
      <c r="O1051" s="31"/>
      <c r="P1051" s="31"/>
      <c r="Q1051" s="31"/>
      <c r="R1051" s="31"/>
      <c r="S1051" s="31"/>
      <c r="T1051" s="31"/>
      <c r="U1051" s="31"/>
      <c r="V1051" s="31"/>
      <c r="W1051" s="31"/>
      <c r="X1051" s="31"/>
      <c r="Y1051" s="31"/>
      <c r="Z1051" s="31"/>
    </row>
    <row r="1052" spans="1:26" ht="12.75" customHeight="1" x14ac:dyDescent="0.3">
      <c r="A1052" s="51" t="str">
        <f t="shared" ca="1" si="8"/>
        <v/>
      </c>
      <c r="B1052" s="52" t="str">
        <f t="shared" ca="1" si="1"/>
        <v/>
      </c>
      <c r="C1052" s="58" t="str">
        <f t="shared" ca="1" si="2"/>
        <v/>
      </c>
      <c r="D1052" s="58" t="str">
        <f t="shared" ca="1" si="24"/>
        <v/>
      </c>
      <c r="E1052" s="56"/>
      <c r="F1052" s="58" t="str">
        <f t="shared" ca="1" si="4"/>
        <v/>
      </c>
      <c r="G1052" s="58" t="str">
        <f t="shared" ca="1" si="5"/>
        <v/>
      </c>
      <c r="H1052" s="58" t="str">
        <f t="shared" ca="1" si="6"/>
        <v/>
      </c>
      <c r="I1052" s="58" t="str">
        <f t="shared" ca="1" si="7"/>
        <v/>
      </c>
      <c r="J1052" s="31"/>
      <c r="K1052" s="31"/>
      <c r="L1052" s="31"/>
      <c r="M1052" s="31"/>
      <c r="N1052" s="31"/>
      <c r="O1052" s="31"/>
      <c r="P1052" s="31"/>
      <c r="Q1052" s="31"/>
      <c r="R1052" s="31"/>
      <c r="S1052" s="31"/>
      <c r="T1052" s="31"/>
      <c r="U1052" s="31"/>
      <c r="V1052" s="31"/>
      <c r="W1052" s="31"/>
      <c r="X1052" s="31"/>
      <c r="Y1052" s="31"/>
      <c r="Z1052" s="31"/>
    </row>
    <row r="1053" spans="1:26" ht="12.75" customHeight="1" x14ac:dyDescent="0.3">
      <c r="A1053" s="51" t="str">
        <f t="shared" ca="1" si="8"/>
        <v/>
      </c>
      <c r="B1053" s="52" t="str">
        <f t="shared" ca="1" si="1"/>
        <v/>
      </c>
      <c r="C1053" s="58" t="str">
        <f t="shared" ca="1" si="2"/>
        <v/>
      </c>
      <c r="D1053" s="58" t="str">
        <f t="shared" ca="1" si="24"/>
        <v/>
      </c>
      <c r="E1053" s="56"/>
      <c r="F1053" s="58" t="str">
        <f t="shared" ca="1" si="4"/>
        <v/>
      </c>
      <c r="G1053" s="58" t="str">
        <f t="shared" ca="1" si="5"/>
        <v/>
      </c>
      <c r="H1053" s="58" t="str">
        <f t="shared" ca="1" si="6"/>
        <v/>
      </c>
      <c r="I1053" s="58" t="str">
        <f t="shared" ca="1" si="7"/>
        <v/>
      </c>
      <c r="J1053" s="31"/>
      <c r="K1053" s="31"/>
      <c r="L1053" s="31"/>
      <c r="M1053" s="31"/>
      <c r="N1053" s="31"/>
      <c r="O1053" s="31"/>
      <c r="P1053" s="31"/>
      <c r="Q1053" s="31"/>
      <c r="R1053" s="31"/>
      <c r="S1053" s="31"/>
      <c r="T1053" s="31"/>
      <c r="U1053" s="31"/>
      <c r="V1053" s="31"/>
      <c r="W1053" s="31"/>
      <c r="X1053" s="31"/>
      <c r="Y1053" s="31"/>
      <c r="Z1053" s="31"/>
    </row>
    <row r="1054" spans="1:26" ht="12.75" customHeight="1" x14ac:dyDescent="0.3">
      <c r="A1054" s="51" t="str">
        <f t="shared" ca="1" si="8"/>
        <v/>
      </c>
      <c r="B1054" s="52" t="str">
        <f t="shared" ca="1" si="1"/>
        <v/>
      </c>
      <c r="C1054" s="58" t="str">
        <f t="shared" ca="1" si="2"/>
        <v/>
      </c>
      <c r="D1054" s="58" t="str">
        <f t="shared" ca="1" si="24"/>
        <v/>
      </c>
      <c r="E1054" s="56"/>
      <c r="F1054" s="58" t="str">
        <f t="shared" ca="1" si="4"/>
        <v/>
      </c>
      <c r="G1054" s="58" t="str">
        <f t="shared" ca="1" si="5"/>
        <v/>
      </c>
      <c r="H1054" s="58" t="str">
        <f t="shared" ca="1" si="6"/>
        <v/>
      </c>
      <c r="I1054" s="58" t="str">
        <f t="shared" ca="1" si="7"/>
        <v/>
      </c>
      <c r="J1054" s="31"/>
      <c r="K1054" s="31"/>
      <c r="L1054" s="31"/>
      <c r="M1054" s="31"/>
      <c r="N1054" s="31"/>
      <c r="O1054" s="31"/>
      <c r="P1054" s="31"/>
      <c r="Q1054" s="31"/>
      <c r="R1054" s="31"/>
      <c r="S1054" s="31"/>
      <c r="T1054" s="31"/>
      <c r="U1054" s="31"/>
      <c r="V1054" s="31"/>
      <c r="W1054" s="31"/>
      <c r="X1054" s="31"/>
      <c r="Y1054" s="31"/>
      <c r="Z1054" s="31"/>
    </row>
    <row r="1055" spans="1:26" ht="12.75" customHeight="1" x14ac:dyDescent="0.3">
      <c r="A1055" s="51" t="str">
        <f t="shared" ca="1" si="8"/>
        <v/>
      </c>
      <c r="B1055" s="52" t="str">
        <f t="shared" ca="1" si="1"/>
        <v/>
      </c>
      <c r="C1055" s="58" t="str">
        <f t="shared" ca="1" si="2"/>
        <v/>
      </c>
      <c r="D1055" s="58" t="str">
        <f t="shared" ca="1" si="24"/>
        <v/>
      </c>
      <c r="E1055" s="56"/>
      <c r="F1055" s="58" t="str">
        <f t="shared" ca="1" si="4"/>
        <v/>
      </c>
      <c r="G1055" s="58" t="str">
        <f t="shared" ca="1" si="5"/>
        <v/>
      </c>
      <c r="H1055" s="58" t="str">
        <f t="shared" ca="1" si="6"/>
        <v/>
      </c>
      <c r="I1055" s="58" t="str">
        <f t="shared" ca="1" si="7"/>
        <v/>
      </c>
      <c r="J1055" s="31"/>
      <c r="K1055" s="31"/>
      <c r="L1055" s="31"/>
      <c r="M1055" s="31"/>
      <c r="N1055" s="31"/>
      <c r="O1055" s="31"/>
      <c r="P1055" s="31"/>
      <c r="Q1055" s="31"/>
      <c r="R1055" s="31"/>
      <c r="S1055" s="31"/>
      <c r="T1055" s="31"/>
      <c r="U1055" s="31"/>
      <c r="V1055" s="31"/>
      <c r="W1055" s="31"/>
      <c r="X1055" s="31"/>
      <c r="Y1055" s="31"/>
      <c r="Z1055" s="31"/>
    </row>
    <row r="1056" spans="1:26" ht="12.75" customHeight="1" x14ac:dyDescent="0.3">
      <c r="A1056" s="51" t="str">
        <f t="shared" ca="1" si="8"/>
        <v/>
      </c>
      <c r="B1056" s="52" t="str">
        <f t="shared" ca="1" si="1"/>
        <v/>
      </c>
      <c r="C1056" s="58" t="str">
        <f t="shared" ca="1" si="2"/>
        <v/>
      </c>
      <c r="D1056" s="58" t="str">
        <f t="shared" ca="1" si="24"/>
        <v/>
      </c>
      <c r="E1056" s="56"/>
      <c r="F1056" s="58" t="str">
        <f t="shared" ca="1" si="4"/>
        <v/>
      </c>
      <c r="G1056" s="58" t="str">
        <f t="shared" ca="1" si="5"/>
        <v/>
      </c>
      <c r="H1056" s="58" t="str">
        <f t="shared" ca="1" si="6"/>
        <v/>
      </c>
      <c r="I1056" s="58" t="str">
        <f t="shared" ca="1" si="7"/>
        <v/>
      </c>
      <c r="J1056" s="31"/>
      <c r="K1056" s="31"/>
      <c r="L1056" s="31"/>
      <c r="M1056" s="31"/>
      <c r="N1056" s="31"/>
      <c r="O1056" s="31"/>
      <c r="P1056" s="31"/>
      <c r="Q1056" s="31"/>
      <c r="R1056" s="31"/>
      <c r="S1056" s="31"/>
      <c r="T1056" s="31"/>
      <c r="U1056" s="31"/>
      <c r="V1056" s="31"/>
      <c r="W1056" s="31"/>
      <c r="X1056" s="31"/>
      <c r="Y1056" s="31"/>
      <c r="Z1056" s="31"/>
    </row>
    <row r="1057" spans="1:26" ht="12.75" customHeight="1" x14ac:dyDescent="0.3">
      <c r="A1057" s="51" t="str">
        <f t="shared" ca="1" si="8"/>
        <v/>
      </c>
      <c r="B1057" s="52" t="str">
        <f t="shared" ca="1" si="1"/>
        <v/>
      </c>
      <c r="C1057" s="58" t="str">
        <f t="shared" ca="1" si="2"/>
        <v/>
      </c>
      <c r="D1057" s="58" t="str">
        <f t="shared" ca="1" si="24"/>
        <v/>
      </c>
      <c r="E1057" s="56"/>
      <c r="F1057" s="58" t="str">
        <f t="shared" ca="1" si="4"/>
        <v/>
      </c>
      <c r="G1057" s="58" t="str">
        <f t="shared" ca="1" si="5"/>
        <v/>
      </c>
      <c r="H1057" s="58" t="str">
        <f t="shared" ca="1" si="6"/>
        <v/>
      </c>
      <c r="I1057" s="58" t="str">
        <f t="shared" ca="1" si="7"/>
        <v/>
      </c>
      <c r="J1057" s="31"/>
      <c r="K1057" s="31"/>
      <c r="L1057" s="31"/>
      <c r="M1057" s="31"/>
      <c r="N1057" s="31"/>
      <c r="O1057" s="31"/>
      <c r="P1057" s="31"/>
      <c r="Q1057" s="31"/>
      <c r="R1057" s="31"/>
      <c r="S1057" s="31"/>
      <c r="T1057" s="31"/>
      <c r="U1057" s="31"/>
      <c r="V1057" s="31"/>
      <c r="W1057" s="31"/>
      <c r="X1057" s="31"/>
      <c r="Y1057" s="31"/>
      <c r="Z1057" s="31"/>
    </row>
    <row r="1058" spans="1:26" ht="12.75" customHeight="1" x14ac:dyDescent="0.3">
      <c r="A1058" s="51" t="str">
        <f t="shared" ca="1" si="8"/>
        <v/>
      </c>
      <c r="B1058" s="52" t="str">
        <f t="shared" ca="1" si="1"/>
        <v/>
      </c>
      <c r="C1058" s="58" t="str">
        <f t="shared" ca="1" si="2"/>
        <v/>
      </c>
      <c r="D1058" s="58" t="str">
        <f t="shared" ca="1" si="24"/>
        <v/>
      </c>
      <c r="E1058" s="56"/>
      <c r="F1058" s="58" t="str">
        <f t="shared" ca="1" si="4"/>
        <v/>
      </c>
      <c r="G1058" s="58" t="str">
        <f t="shared" ca="1" si="5"/>
        <v/>
      </c>
      <c r="H1058" s="58" t="str">
        <f t="shared" ca="1" si="6"/>
        <v/>
      </c>
      <c r="I1058" s="58" t="str">
        <f t="shared" ca="1" si="7"/>
        <v/>
      </c>
      <c r="J1058" s="31"/>
      <c r="K1058" s="31"/>
      <c r="L1058" s="31"/>
      <c r="M1058" s="31"/>
      <c r="N1058" s="31"/>
      <c r="O1058" s="31"/>
      <c r="P1058" s="31"/>
      <c r="Q1058" s="31"/>
      <c r="R1058" s="31"/>
      <c r="S1058" s="31"/>
      <c r="T1058" s="31"/>
      <c r="U1058" s="31"/>
      <c r="V1058" s="31"/>
      <c r="W1058" s="31"/>
      <c r="X1058" s="31"/>
      <c r="Y1058" s="31"/>
      <c r="Z1058" s="31"/>
    </row>
    <row r="1059" spans="1:26" ht="12.75" customHeight="1" x14ac:dyDescent="0.3">
      <c r="A1059" s="51" t="str">
        <f t="shared" ca="1" si="8"/>
        <v/>
      </c>
      <c r="B1059" s="52" t="str">
        <f t="shared" ca="1" si="1"/>
        <v/>
      </c>
      <c r="C1059" s="58" t="str">
        <f t="shared" ca="1" si="2"/>
        <v/>
      </c>
      <c r="D1059" s="58" t="str">
        <f t="shared" ca="1" si="24"/>
        <v/>
      </c>
      <c r="E1059" s="56"/>
      <c r="F1059" s="58" t="str">
        <f t="shared" ca="1" si="4"/>
        <v/>
      </c>
      <c r="G1059" s="58" t="str">
        <f t="shared" ca="1" si="5"/>
        <v/>
      </c>
      <c r="H1059" s="58" t="str">
        <f t="shared" ca="1" si="6"/>
        <v/>
      </c>
      <c r="I1059" s="58" t="str">
        <f t="shared" ca="1" si="7"/>
        <v/>
      </c>
      <c r="J1059" s="31"/>
      <c r="K1059" s="31"/>
      <c r="L1059" s="31"/>
      <c r="M1059" s="31"/>
      <c r="N1059" s="31"/>
      <c r="O1059" s="31"/>
      <c r="P1059" s="31"/>
      <c r="Q1059" s="31"/>
      <c r="R1059" s="31"/>
      <c r="S1059" s="31"/>
      <c r="T1059" s="31"/>
      <c r="U1059" s="31"/>
      <c r="V1059" s="31"/>
      <c r="W1059" s="31"/>
      <c r="X1059" s="31"/>
      <c r="Y1059" s="31"/>
      <c r="Z1059" s="31"/>
    </row>
    <row r="1060" spans="1:26" ht="12.75" customHeight="1" x14ac:dyDescent="0.3">
      <c r="A1060" s="51" t="str">
        <f t="shared" ca="1" si="8"/>
        <v/>
      </c>
      <c r="B1060" s="52" t="str">
        <f t="shared" ca="1" si="1"/>
        <v/>
      </c>
      <c r="C1060" s="58" t="str">
        <f t="shared" ca="1" si="2"/>
        <v/>
      </c>
      <c r="D1060" s="58" t="str">
        <f t="shared" ca="1" si="24"/>
        <v/>
      </c>
      <c r="E1060" s="56"/>
      <c r="F1060" s="58" t="str">
        <f t="shared" ca="1" si="4"/>
        <v/>
      </c>
      <c r="G1060" s="58" t="str">
        <f t="shared" ca="1" si="5"/>
        <v/>
      </c>
      <c r="H1060" s="58" t="str">
        <f t="shared" ca="1" si="6"/>
        <v/>
      </c>
      <c r="I1060" s="58" t="str">
        <f t="shared" ca="1" si="7"/>
        <v/>
      </c>
      <c r="J1060" s="31"/>
      <c r="K1060" s="31"/>
      <c r="L1060" s="31"/>
      <c r="M1060" s="31"/>
      <c r="N1060" s="31"/>
      <c r="O1060" s="31"/>
      <c r="P1060" s="31"/>
      <c r="Q1060" s="31"/>
      <c r="R1060" s="31"/>
      <c r="S1060" s="31"/>
      <c r="T1060" s="31"/>
      <c r="U1060" s="31"/>
      <c r="V1060" s="31"/>
      <c r="W1060" s="31"/>
      <c r="X1060" s="31"/>
      <c r="Y1060" s="31"/>
      <c r="Z1060" s="31"/>
    </row>
    <row r="1061" spans="1:26" ht="12.75" customHeight="1" x14ac:dyDescent="0.3">
      <c r="A1061" s="51" t="str">
        <f t="shared" ca="1" si="8"/>
        <v/>
      </c>
      <c r="B1061" s="52" t="str">
        <f t="shared" ca="1" si="1"/>
        <v/>
      </c>
      <c r="C1061" s="58" t="str">
        <f t="shared" ca="1" si="2"/>
        <v/>
      </c>
      <c r="D1061" s="58" t="str">
        <f t="shared" ca="1" si="24"/>
        <v/>
      </c>
      <c r="E1061" s="56"/>
      <c r="F1061" s="58" t="str">
        <f t="shared" ca="1" si="4"/>
        <v/>
      </c>
      <c r="G1061" s="58" t="str">
        <f t="shared" ca="1" si="5"/>
        <v/>
      </c>
      <c r="H1061" s="58" t="str">
        <f t="shared" ca="1" si="6"/>
        <v/>
      </c>
      <c r="I1061" s="58" t="str">
        <f t="shared" ca="1" si="7"/>
        <v/>
      </c>
      <c r="J1061" s="31"/>
      <c r="K1061" s="31"/>
      <c r="L1061" s="31"/>
      <c r="M1061" s="31"/>
      <c r="N1061" s="31"/>
      <c r="O1061" s="31"/>
      <c r="P1061" s="31"/>
      <c r="Q1061" s="31"/>
      <c r="R1061" s="31"/>
      <c r="S1061" s="31"/>
      <c r="T1061" s="31"/>
      <c r="U1061" s="31"/>
      <c r="V1061" s="31"/>
      <c r="W1061" s="31"/>
      <c r="X1061" s="31"/>
      <c r="Y1061" s="31"/>
      <c r="Z1061" s="31"/>
    </row>
    <row r="1062" spans="1:26" ht="12.75" customHeight="1" x14ac:dyDescent="0.3">
      <c r="A1062" s="51" t="str">
        <f t="shared" ca="1" si="8"/>
        <v/>
      </c>
      <c r="B1062" s="52" t="str">
        <f t="shared" ca="1" si="1"/>
        <v/>
      </c>
      <c r="C1062" s="58" t="str">
        <f t="shared" ca="1" si="2"/>
        <v/>
      </c>
      <c r="D1062" s="58" t="str">
        <f t="shared" ca="1" si="24"/>
        <v/>
      </c>
      <c r="E1062" s="56"/>
      <c r="F1062" s="58" t="str">
        <f t="shared" ca="1" si="4"/>
        <v/>
      </c>
      <c r="G1062" s="58" t="str">
        <f t="shared" ca="1" si="5"/>
        <v/>
      </c>
      <c r="H1062" s="58" t="str">
        <f t="shared" ca="1" si="6"/>
        <v/>
      </c>
      <c r="I1062" s="58" t="str">
        <f t="shared" ca="1" si="7"/>
        <v/>
      </c>
      <c r="J1062" s="31"/>
      <c r="K1062" s="31"/>
      <c r="L1062" s="31"/>
      <c r="M1062" s="31"/>
      <c r="N1062" s="31"/>
      <c r="O1062" s="31"/>
      <c r="P1062" s="31"/>
      <c r="Q1062" s="31"/>
      <c r="R1062" s="31"/>
      <c r="S1062" s="31"/>
      <c r="T1062" s="31"/>
      <c r="U1062" s="31"/>
      <c r="V1062" s="31"/>
      <c r="W1062" s="31"/>
      <c r="X1062" s="31"/>
      <c r="Y1062" s="31"/>
      <c r="Z1062" s="31"/>
    </row>
    <row r="1063" spans="1:26" ht="12.75" customHeight="1" x14ac:dyDescent="0.3">
      <c r="A1063" s="51" t="str">
        <f t="shared" ca="1" si="8"/>
        <v/>
      </c>
      <c r="B1063" s="52" t="str">
        <f t="shared" ca="1" si="1"/>
        <v/>
      </c>
      <c r="C1063" s="58" t="str">
        <f t="shared" ca="1" si="2"/>
        <v/>
      </c>
      <c r="D1063" s="58" t="str">
        <f t="shared" ca="1" si="24"/>
        <v/>
      </c>
      <c r="E1063" s="56"/>
      <c r="F1063" s="58" t="str">
        <f t="shared" ca="1" si="4"/>
        <v/>
      </c>
      <c r="G1063" s="58" t="str">
        <f t="shared" ca="1" si="5"/>
        <v/>
      </c>
      <c r="H1063" s="58" t="str">
        <f t="shared" ca="1" si="6"/>
        <v/>
      </c>
      <c r="I1063" s="58" t="str">
        <f t="shared" ca="1" si="7"/>
        <v/>
      </c>
      <c r="J1063" s="31"/>
      <c r="K1063" s="31"/>
      <c r="L1063" s="31"/>
      <c r="M1063" s="31"/>
      <c r="N1063" s="31"/>
      <c r="O1063" s="31"/>
      <c r="P1063" s="31"/>
      <c r="Q1063" s="31"/>
      <c r="R1063" s="31"/>
      <c r="S1063" s="31"/>
      <c r="T1063" s="31"/>
      <c r="U1063" s="31"/>
      <c r="V1063" s="31"/>
      <c r="W1063" s="31"/>
      <c r="X1063" s="31"/>
      <c r="Y1063" s="31"/>
      <c r="Z1063" s="31"/>
    </row>
    <row r="1064" spans="1:26" ht="12.75" customHeight="1" x14ac:dyDescent="0.3">
      <c r="A1064" s="53"/>
      <c r="B1064" s="53"/>
      <c r="C1064" s="75"/>
      <c r="D1064" s="75"/>
      <c r="E1064" s="75"/>
      <c r="F1064" s="75"/>
      <c r="G1064" s="75"/>
      <c r="H1064" s="75"/>
      <c r="I1064" s="75"/>
      <c r="J1064" s="53"/>
      <c r="K1064" s="53"/>
      <c r="L1064" s="31"/>
      <c r="M1064" s="31"/>
      <c r="N1064" s="31"/>
      <c r="O1064" s="31"/>
      <c r="P1064" s="31"/>
      <c r="Q1064" s="31"/>
      <c r="R1064" s="31"/>
      <c r="S1064" s="31"/>
      <c r="T1064" s="31"/>
      <c r="U1064" s="31"/>
      <c r="V1064" s="31"/>
      <c r="W1064" s="31"/>
      <c r="X1064" s="31"/>
      <c r="Y1064" s="31"/>
      <c r="Z1064" s="31"/>
    </row>
  </sheetData>
  <mergeCells count="1">
    <mergeCell ref="K9:K12"/>
  </mergeCells>
  <conditionalFormatting sqref="A24:I1063">
    <cfRule type="expression" dxfId="1" priority="1" stopIfTrue="1">
      <formula>YEAR($B24)&gt;YEAR(OFFSET($B24,-1,0,1,1))</formula>
    </cfRule>
  </conditionalFormatting>
  <conditionalFormatting sqref="C18 E18">
    <cfRule type="expression" dxfId="0" priority="2">
      <formula>$E$19</formula>
    </cfRule>
  </conditionalFormatting>
  <dataValidations disablePrompts="1" count="2">
    <dataValidation type="list" allowBlank="1" showErrorMessage="1" sqref="D13">
      <formula1>$M$9:$M$16</formula1>
    </dataValidation>
    <dataValidation type="list" allowBlank="1" showErrorMessage="1" sqref="D16">
      <formula1>"On,Off"</formula1>
    </dataValidation>
  </dataValidations>
  <hyperlinks>
    <hyperlink ref="H2" r:id="rId1"/>
  </hyperlinks>
  <printOptions horizontalCentered="1"/>
  <pageMargins left="0.5" right="0.5" top="0.5" bottom="0.5" header="0" footer="0"/>
  <pageSetup scale="96" fitToHeight="0" orientation="portrait" r:id="rId2"/>
  <headerFooter>
    <oddFooter>&amp;Lhttps://www.vertex42.com/Calculators/simple-interest-loan.html&amp;RPage &amp;P of</odd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58"/>
  <sheetViews>
    <sheetView showGridLines="0" view="pageBreakPreview" zoomScaleNormal="100" zoomScaleSheetLayoutView="100" workbookViewId="0">
      <selection activeCell="B23" sqref="B23"/>
    </sheetView>
  </sheetViews>
  <sheetFormatPr defaultColWidth="14.42578125" defaultRowHeight="15" customHeight="1" x14ac:dyDescent="0.3"/>
  <cols>
    <col min="1" max="1" width="6" style="32" customWidth="1"/>
    <col min="2" max="2" width="9.7109375" style="32" customWidth="1"/>
    <col min="3" max="3" width="12.140625" style="76" customWidth="1"/>
    <col min="4" max="4" width="5.28515625" style="76" hidden="1" customWidth="1"/>
    <col min="5" max="5" width="18" style="76" bestFit="1" customWidth="1"/>
    <col min="6" max="6" width="3.5703125" style="76" customWidth="1"/>
    <col min="7" max="9" width="8" style="76" hidden="1" customWidth="1"/>
    <col min="10" max="10" width="9" style="76" customWidth="1"/>
    <col min="11" max="12" width="10.140625" style="76" customWidth="1"/>
    <col min="13" max="13" width="11.140625" style="76" customWidth="1"/>
    <col min="14" max="14" width="12.85546875" style="76" customWidth="1"/>
    <col min="15" max="15" width="8.7109375" style="32" customWidth="1"/>
    <col min="16" max="16" width="38.28515625" style="32" customWidth="1"/>
    <col min="17" max="26" width="9.140625" style="32" customWidth="1"/>
    <col min="27" max="16384" width="14.42578125" style="32"/>
  </cols>
  <sheetData>
    <row r="1" spans="1:26" ht="30" customHeight="1" x14ac:dyDescent="0.3">
      <c r="A1" s="29" t="s">
        <v>47</v>
      </c>
      <c r="B1" s="30"/>
      <c r="C1" s="54"/>
      <c r="D1" s="54"/>
      <c r="E1" s="54"/>
      <c r="F1" s="54"/>
      <c r="G1" s="54"/>
      <c r="H1" s="54"/>
      <c r="I1" s="54"/>
      <c r="J1" s="54"/>
      <c r="K1" s="54"/>
      <c r="L1" s="54"/>
      <c r="M1" s="55"/>
      <c r="N1" s="55"/>
      <c r="O1" s="31"/>
      <c r="P1" s="31"/>
      <c r="Q1" s="31"/>
      <c r="R1" s="31"/>
      <c r="S1" s="31"/>
      <c r="T1" s="31"/>
      <c r="U1" s="31"/>
      <c r="V1" s="31"/>
      <c r="W1" s="31"/>
      <c r="X1" s="31"/>
      <c r="Y1" s="31"/>
      <c r="Z1" s="31"/>
    </row>
    <row r="2" spans="1:26" ht="12.75" customHeight="1" x14ac:dyDescent="0.3">
      <c r="A2" s="77"/>
      <c r="B2" s="31"/>
      <c r="C2" s="56"/>
      <c r="D2" s="56"/>
      <c r="E2" s="56"/>
      <c r="F2" s="56"/>
      <c r="G2" s="56"/>
      <c r="H2" s="56"/>
      <c r="I2" s="56"/>
      <c r="J2" s="56"/>
      <c r="K2" s="56"/>
      <c r="L2" s="56"/>
      <c r="M2" s="56"/>
      <c r="N2" s="58"/>
      <c r="O2" s="31"/>
      <c r="P2" s="78"/>
      <c r="Q2" s="31"/>
      <c r="R2" s="31"/>
      <c r="S2" s="31"/>
      <c r="T2" s="31"/>
      <c r="U2" s="31"/>
      <c r="V2" s="31"/>
      <c r="W2" s="31"/>
      <c r="X2" s="31"/>
      <c r="Y2" s="31"/>
      <c r="Z2" s="31"/>
    </row>
    <row r="3" spans="1:26" ht="12.75" customHeight="1" x14ac:dyDescent="0.3">
      <c r="A3" s="31"/>
      <c r="B3" s="26" t="s">
        <v>1</v>
      </c>
      <c r="C3" s="86"/>
      <c r="D3" s="86"/>
      <c r="E3" s="86"/>
      <c r="F3" s="56"/>
      <c r="G3" s="56"/>
      <c r="H3" s="56"/>
      <c r="I3" s="56"/>
      <c r="J3" s="56"/>
      <c r="K3" s="56"/>
      <c r="L3" s="56"/>
      <c r="M3" s="56"/>
      <c r="N3" s="58" t="s">
        <v>2</v>
      </c>
      <c r="O3" s="31"/>
      <c r="P3" s="33"/>
      <c r="Q3" s="31"/>
      <c r="R3" s="31"/>
      <c r="S3" s="31"/>
      <c r="T3" s="31"/>
      <c r="U3" s="31"/>
      <c r="V3" s="31"/>
      <c r="W3" s="31"/>
      <c r="X3" s="31"/>
      <c r="Y3" s="31"/>
      <c r="Z3" s="31"/>
    </row>
    <row r="4" spans="1:26" ht="12.75" customHeight="1" x14ac:dyDescent="0.3">
      <c r="A4" s="31"/>
      <c r="B4" s="31"/>
      <c r="C4" s="56" t="s">
        <v>3</v>
      </c>
      <c r="D4" s="56"/>
      <c r="E4" s="56"/>
      <c r="F4" s="56"/>
      <c r="G4" s="56"/>
      <c r="H4" s="56"/>
      <c r="I4" s="56"/>
      <c r="J4" s="56"/>
      <c r="K4" s="56"/>
      <c r="L4" s="56"/>
      <c r="M4" s="56"/>
      <c r="N4" s="58" t="s">
        <v>3</v>
      </c>
      <c r="O4" s="31"/>
      <c r="P4" s="34"/>
      <c r="Q4" s="31"/>
      <c r="R4" s="31"/>
      <c r="S4" s="31"/>
      <c r="T4" s="31"/>
      <c r="U4" s="31"/>
      <c r="V4" s="31"/>
      <c r="W4" s="31"/>
      <c r="X4" s="31"/>
      <c r="Y4" s="31"/>
      <c r="Z4" s="31"/>
    </row>
    <row r="5" spans="1:26" ht="12.75" customHeight="1" x14ac:dyDescent="0.3">
      <c r="A5" s="31"/>
      <c r="B5" s="31"/>
      <c r="C5" s="59" t="s">
        <v>4</v>
      </c>
      <c r="D5" s="56"/>
      <c r="E5" s="56"/>
      <c r="F5" s="56"/>
      <c r="G5" s="56"/>
      <c r="H5" s="56"/>
      <c r="I5" s="56"/>
      <c r="J5" s="56"/>
      <c r="K5" s="56"/>
      <c r="L5" s="56"/>
      <c r="M5" s="56"/>
      <c r="N5" s="58" t="s">
        <v>4</v>
      </c>
      <c r="O5" s="31"/>
      <c r="P5" s="78"/>
      <c r="Q5" s="31"/>
      <c r="R5" s="31"/>
      <c r="S5" s="31"/>
      <c r="T5" s="31"/>
      <c r="U5" s="31"/>
      <c r="V5" s="31"/>
      <c r="W5" s="31"/>
      <c r="X5" s="31"/>
      <c r="Y5" s="31"/>
      <c r="Z5" s="31"/>
    </row>
    <row r="6" spans="1:26" ht="12.75" customHeight="1" x14ac:dyDescent="0.3">
      <c r="A6" s="31"/>
      <c r="B6" s="31"/>
      <c r="C6" s="56"/>
      <c r="D6" s="56"/>
      <c r="E6" s="56"/>
      <c r="F6" s="56"/>
      <c r="G6" s="56"/>
      <c r="H6" s="56"/>
      <c r="I6" s="56"/>
      <c r="J6" s="56"/>
      <c r="K6" s="56"/>
      <c r="L6" s="56"/>
      <c r="M6" s="56"/>
      <c r="N6" s="56"/>
      <c r="O6" s="31"/>
      <c r="P6" s="31"/>
      <c r="Q6" s="31"/>
      <c r="R6" s="31"/>
      <c r="S6" s="31"/>
      <c r="T6" s="31"/>
      <c r="U6" s="31"/>
      <c r="V6" s="31"/>
      <c r="W6" s="31"/>
      <c r="X6" s="31"/>
      <c r="Y6" s="31"/>
      <c r="Z6" s="31"/>
    </row>
    <row r="7" spans="1:26" ht="18" customHeight="1" x14ac:dyDescent="0.3">
      <c r="A7" s="25" t="s">
        <v>5</v>
      </c>
      <c r="B7" s="25"/>
      <c r="C7" s="60"/>
      <c r="D7" s="60"/>
      <c r="E7" s="60"/>
      <c r="F7" s="61" t="s">
        <v>6</v>
      </c>
      <c r="G7" s="56"/>
      <c r="H7" s="56"/>
      <c r="I7" s="56"/>
      <c r="J7" s="60" t="s">
        <v>48</v>
      </c>
      <c r="K7" s="60"/>
      <c r="L7" s="60"/>
      <c r="M7" s="62"/>
      <c r="N7" s="62"/>
      <c r="O7" s="31"/>
      <c r="P7" s="36" t="s">
        <v>49</v>
      </c>
      <c r="Q7" s="31"/>
      <c r="R7" s="31"/>
      <c r="S7" s="31"/>
      <c r="T7" s="31"/>
      <c r="U7" s="31"/>
      <c r="V7" s="31"/>
      <c r="W7" s="31"/>
      <c r="X7" s="31"/>
      <c r="Y7" s="31"/>
      <c r="Z7" s="31"/>
    </row>
    <row r="8" spans="1:26" ht="18" customHeight="1" x14ac:dyDescent="0.3">
      <c r="A8" s="104" t="s">
        <v>9</v>
      </c>
      <c r="B8" s="105"/>
      <c r="C8" s="105"/>
      <c r="D8" s="106"/>
      <c r="E8" s="64">
        <v>100000</v>
      </c>
      <c r="F8" s="87"/>
      <c r="G8" s="56"/>
      <c r="H8" s="56"/>
      <c r="I8" s="56"/>
      <c r="J8" s="88"/>
      <c r="K8" s="88"/>
      <c r="L8" s="88"/>
      <c r="M8" s="89" t="s">
        <v>10</v>
      </c>
      <c r="N8" s="90">
        <f>E9/E11</f>
        <v>1.6438356164383562E-4</v>
      </c>
      <c r="O8" s="31"/>
      <c r="P8" s="78"/>
      <c r="Q8" s="31"/>
      <c r="R8" s="31"/>
      <c r="S8" s="31"/>
      <c r="T8" s="31"/>
      <c r="U8" s="31"/>
      <c r="V8" s="31"/>
      <c r="W8" s="31"/>
      <c r="X8" s="31"/>
      <c r="Y8" s="31"/>
      <c r="Z8" s="31"/>
    </row>
    <row r="9" spans="1:26" ht="18" customHeight="1" x14ac:dyDescent="0.3">
      <c r="A9" s="107" t="s">
        <v>14</v>
      </c>
      <c r="B9" s="108"/>
      <c r="C9" s="108"/>
      <c r="D9" s="109"/>
      <c r="E9" s="91">
        <v>0.06</v>
      </c>
      <c r="F9" s="87"/>
      <c r="G9" s="56"/>
      <c r="H9" s="56"/>
      <c r="I9" s="56"/>
      <c r="J9" s="88"/>
      <c r="K9" s="88"/>
      <c r="L9" s="88"/>
      <c r="M9" s="89" t="s">
        <v>18</v>
      </c>
      <c r="N9" s="88">
        <f>SUM(C17:C1057)</f>
        <v>2150</v>
      </c>
      <c r="O9" s="31"/>
      <c r="P9" s="80" t="s">
        <v>50</v>
      </c>
      <c r="Q9" s="31"/>
      <c r="R9" s="31"/>
      <c r="S9" s="31"/>
      <c r="T9" s="31"/>
      <c r="U9" s="31"/>
      <c r="V9" s="31"/>
      <c r="W9" s="31"/>
      <c r="X9" s="31"/>
      <c r="Y9" s="31"/>
      <c r="Z9" s="31"/>
    </row>
    <row r="10" spans="1:26" ht="18" customHeight="1" x14ac:dyDescent="0.3">
      <c r="A10" s="107" t="s">
        <v>20</v>
      </c>
      <c r="B10" s="108"/>
      <c r="C10" s="108"/>
      <c r="D10" s="109"/>
      <c r="E10" s="92">
        <v>45292</v>
      </c>
      <c r="F10" s="87"/>
      <c r="G10" s="56"/>
      <c r="H10" s="56"/>
      <c r="I10" s="56"/>
      <c r="J10" s="88"/>
      <c r="K10" s="88"/>
      <c r="L10" s="88"/>
      <c r="M10" s="89" t="s">
        <v>51</v>
      </c>
      <c r="N10" s="88">
        <f>SUM(E17:E1057)</f>
        <v>0</v>
      </c>
      <c r="O10" s="31"/>
      <c r="P10" s="78"/>
      <c r="Q10" s="31"/>
      <c r="R10" s="31"/>
      <c r="S10" s="31"/>
      <c r="T10" s="31"/>
      <c r="U10" s="31"/>
      <c r="V10" s="31"/>
      <c r="W10" s="31"/>
      <c r="X10" s="31"/>
      <c r="Y10" s="31"/>
      <c r="Z10" s="31"/>
    </row>
    <row r="11" spans="1:26" ht="18" customHeight="1" x14ac:dyDescent="0.3">
      <c r="A11" s="107" t="s">
        <v>28</v>
      </c>
      <c r="B11" s="108"/>
      <c r="C11" s="108"/>
      <c r="D11" s="109"/>
      <c r="E11" s="91">
        <v>365</v>
      </c>
      <c r="F11" s="87"/>
      <c r="G11" s="56"/>
      <c r="H11" s="56"/>
      <c r="I11" s="56"/>
      <c r="J11" s="88"/>
      <c r="K11" s="88"/>
      <c r="L11" s="88"/>
      <c r="M11" s="89" t="s">
        <v>52</v>
      </c>
      <c r="N11" s="88">
        <f>VLOOKUP(9E+99,N17:N1057,1,TRUE)</f>
        <v>-845</v>
      </c>
      <c r="O11" s="31"/>
      <c r="P11" s="78"/>
      <c r="Q11" s="31"/>
      <c r="R11" s="31"/>
      <c r="S11" s="31"/>
      <c r="T11" s="31"/>
      <c r="U11" s="31"/>
      <c r="V11" s="31"/>
      <c r="W11" s="31"/>
      <c r="X11" s="31"/>
      <c r="Y11" s="31"/>
      <c r="Z11" s="31"/>
    </row>
    <row r="12" spans="1:26" ht="18" customHeight="1" x14ac:dyDescent="0.3">
      <c r="A12" s="79"/>
      <c r="B12" s="79"/>
      <c r="C12" s="93"/>
      <c r="D12" s="87"/>
      <c r="E12" s="87"/>
      <c r="F12" s="87"/>
      <c r="G12" s="56"/>
      <c r="H12" s="56"/>
      <c r="I12" s="56"/>
      <c r="J12" s="87"/>
      <c r="K12" s="87"/>
      <c r="L12" s="87"/>
      <c r="M12" s="87"/>
      <c r="N12" s="87"/>
      <c r="O12" s="31"/>
      <c r="P12" s="78"/>
      <c r="Q12" s="31"/>
      <c r="R12" s="31"/>
      <c r="S12" s="31"/>
      <c r="T12" s="31"/>
      <c r="U12" s="31"/>
      <c r="V12" s="31"/>
      <c r="W12" s="31"/>
      <c r="X12" s="31"/>
      <c r="Y12" s="31"/>
      <c r="Z12" s="31"/>
    </row>
    <row r="13" spans="1:26" ht="18" customHeight="1" x14ac:dyDescent="0.3">
      <c r="A13" s="110" t="s">
        <v>53</v>
      </c>
      <c r="B13" s="103"/>
      <c r="C13" s="103"/>
      <c r="D13" s="111"/>
      <c r="E13" s="64">
        <v>845</v>
      </c>
      <c r="F13" s="87"/>
      <c r="G13" s="87"/>
      <c r="H13" s="87"/>
      <c r="I13" s="87"/>
      <c r="J13" s="87"/>
      <c r="K13" s="87"/>
      <c r="L13" s="87"/>
      <c r="M13" s="87"/>
      <c r="N13" s="87"/>
      <c r="O13" s="31"/>
      <c r="P13" s="80" t="s">
        <v>54</v>
      </c>
      <c r="Q13" s="31"/>
      <c r="R13" s="31"/>
      <c r="S13" s="31"/>
      <c r="T13" s="31"/>
      <c r="U13" s="31"/>
      <c r="V13" s="31"/>
      <c r="W13" s="31"/>
      <c r="X13" s="31"/>
      <c r="Y13" s="31"/>
      <c r="Z13" s="31"/>
    </row>
    <row r="14" spans="1:26" ht="12.75" customHeight="1" x14ac:dyDescent="0.3">
      <c r="A14" s="31"/>
      <c r="B14" s="31"/>
      <c r="C14" s="56"/>
      <c r="D14" s="56"/>
      <c r="E14" s="56"/>
      <c r="F14" s="56"/>
      <c r="G14" s="56"/>
      <c r="H14" s="56"/>
      <c r="I14" s="56"/>
      <c r="J14" s="56"/>
      <c r="K14" s="56"/>
      <c r="L14" s="56"/>
      <c r="M14" s="56"/>
      <c r="N14" s="56"/>
      <c r="O14" s="31"/>
      <c r="P14" s="78"/>
      <c r="Q14" s="31"/>
      <c r="R14" s="31"/>
      <c r="S14" s="31"/>
      <c r="T14" s="31"/>
      <c r="U14" s="31"/>
      <c r="V14" s="31"/>
      <c r="W14" s="31"/>
      <c r="X14" s="31"/>
      <c r="Y14" s="31"/>
      <c r="Z14" s="31"/>
    </row>
    <row r="15" spans="1:26" ht="12.75" customHeight="1" x14ac:dyDescent="0.3">
      <c r="A15" s="47" t="s">
        <v>55</v>
      </c>
      <c r="B15" s="47"/>
      <c r="C15" s="72"/>
      <c r="D15" s="56"/>
      <c r="E15" s="72"/>
      <c r="F15" s="56"/>
      <c r="G15" s="56"/>
      <c r="H15" s="56"/>
      <c r="I15" s="56"/>
      <c r="J15" s="56"/>
      <c r="K15" s="56"/>
      <c r="L15" s="56"/>
      <c r="M15" s="56"/>
      <c r="N15" s="58" t="s">
        <v>56</v>
      </c>
      <c r="O15" s="31"/>
      <c r="P15" s="78"/>
      <c r="Q15" s="31"/>
      <c r="R15" s="31"/>
      <c r="S15" s="31"/>
      <c r="T15" s="31"/>
      <c r="U15" s="31"/>
      <c r="V15" s="31"/>
      <c r="W15" s="31"/>
      <c r="X15" s="31"/>
      <c r="Y15" s="31"/>
      <c r="Z15" s="31"/>
    </row>
    <row r="16" spans="1:26" ht="33.75" customHeight="1" x14ac:dyDescent="0.3">
      <c r="A16" s="27" t="s">
        <v>39</v>
      </c>
      <c r="B16" s="28" t="s">
        <v>40</v>
      </c>
      <c r="C16" s="73" t="s">
        <v>57</v>
      </c>
      <c r="D16" s="94" t="s">
        <v>58</v>
      </c>
      <c r="E16" s="73" t="s">
        <v>42</v>
      </c>
      <c r="F16" s="73"/>
      <c r="G16" s="73" t="s">
        <v>59</v>
      </c>
      <c r="H16" s="73" t="s">
        <v>60</v>
      </c>
      <c r="I16" s="73" t="s">
        <v>61</v>
      </c>
      <c r="J16" s="73" t="s">
        <v>62</v>
      </c>
      <c r="K16" s="73" t="s">
        <v>43</v>
      </c>
      <c r="L16" s="73" t="s">
        <v>44</v>
      </c>
      <c r="M16" s="73" t="s">
        <v>45</v>
      </c>
      <c r="N16" s="73" t="s">
        <v>46</v>
      </c>
      <c r="O16" s="31"/>
      <c r="P16" s="80"/>
      <c r="Q16" s="31"/>
      <c r="R16" s="31"/>
      <c r="S16" s="31"/>
      <c r="T16" s="31"/>
      <c r="U16" s="31"/>
      <c r="V16" s="31"/>
      <c r="W16" s="31"/>
      <c r="X16" s="31"/>
      <c r="Y16" s="31"/>
      <c r="Z16" s="31"/>
    </row>
    <row r="17" spans="1:26" ht="12.75" customHeight="1" x14ac:dyDescent="0.3">
      <c r="A17" s="81"/>
      <c r="B17" s="82">
        <f>E10</f>
        <v>45292</v>
      </c>
      <c r="C17" s="95" t="s">
        <v>63</v>
      </c>
      <c r="D17" s="96"/>
      <c r="E17" s="95" t="s">
        <v>63</v>
      </c>
      <c r="F17" s="96"/>
      <c r="G17" s="97"/>
      <c r="H17" s="97"/>
      <c r="I17" s="98">
        <v>0</v>
      </c>
      <c r="J17" s="97"/>
      <c r="K17" s="98">
        <v>0</v>
      </c>
      <c r="L17" s="97"/>
      <c r="M17" s="97">
        <f>$E$8</f>
        <v>100000</v>
      </c>
      <c r="N17" s="97">
        <f>K17+M17</f>
        <v>100000</v>
      </c>
      <c r="O17" s="50"/>
      <c r="P17" s="83"/>
      <c r="Q17" s="31"/>
      <c r="R17" s="31"/>
      <c r="S17" s="31"/>
      <c r="T17" s="31"/>
      <c r="U17" s="31"/>
      <c r="V17" s="31"/>
      <c r="W17" s="31"/>
      <c r="X17" s="31"/>
      <c r="Y17" s="31"/>
      <c r="Z17" s="31"/>
    </row>
    <row r="18" spans="1:26" ht="12.75" customHeight="1" x14ac:dyDescent="0.3">
      <c r="A18" s="51">
        <v>1</v>
      </c>
      <c r="B18" s="84">
        <v>45321</v>
      </c>
      <c r="C18" s="99">
        <v>845</v>
      </c>
      <c r="D18" s="100"/>
      <c r="E18" s="58">
        <f>IF(B18="","",ROUND((B18-Payment!prev_date)*$N$8*Payment!prev_prin_balance,2))</f>
        <v>0</v>
      </c>
      <c r="F18" s="56"/>
      <c r="G18" s="99"/>
      <c r="H18" s="99"/>
      <c r="I18" s="58">
        <f>IF(B18="","",Payment!prev_fee_balance+G18-H18)</f>
        <v>0</v>
      </c>
      <c r="J18" s="58">
        <f>IF(B18="","",IF(ISBLANK(D18),MIN(C18-H18,Payment!prev_int_balance+E18),0))</f>
        <v>0</v>
      </c>
      <c r="K18" s="58">
        <f>IF(B18="","",(Payment!prev_int_balance+E18)-J18)</f>
        <v>0</v>
      </c>
      <c r="L18" s="58">
        <f t="shared" ref="L18:L1057" si="0">IF(B18="","",C18-H18-J18)</f>
        <v>845</v>
      </c>
      <c r="M18" s="58">
        <f>IF(B18="","",Payment!prev_prin_balance-L18)</f>
        <v>-845</v>
      </c>
      <c r="N18" s="58">
        <f t="shared" ref="N18:N1057" si="1">IF(B18="","",M18+K18+I18)</f>
        <v>-845</v>
      </c>
      <c r="O18" s="31"/>
      <c r="P18" s="78" t="s">
        <v>64</v>
      </c>
      <c r="Q18" s="31"/>
      <c r="R18" s="31"/>
      <c r="S18" s="31"/>
      <c r="T18" s="31"/>
      <c r="U18" s="31"/>
      <c r="V18" s="31"/>
      <c r="W18" s="31"/>
      <c r="X18" s="31"/>
      <c r="Y18" s="31"/>
      <c r="Z18" s="31"/>
    </row>
    <row r="19" spans="1:26" ht="12.75" customHeight="1" x14ac:dyDescent="0.3">
      <c r="A19" s="51" t="str">
        <f>IF(OR(Payment!prev_total_owed&lt;=0,Payment!prev_total_owed=""),"",Payment!prev_pmt_num+1)</f>
        <v/>
      </c>
      <c r="B19" s="84">
        <v>45354</v>
      </c>
      <c r="C19" s="99">
        <v>460</v>
      </c>
      <c r="D19" s="100"/>
      <c r="E19" s="58">
        <f>IF(B19="","",ROUND((B19-Payment!prev_date)*$N$8*Payment!prev_prin_balance,2))</f>
        <v>0</v>
      </c>
      <c r="F19" s="56"/>
      <c r="G19" s="99"/>
      <c r="H19" s="99"/>
      <c r="I19" s="58">
        <f>IF(B19="","",Payment!prev_fee_balance+G19-H19)</f>
        <v>0</v>
      </c>
      <c r="J19" s="58">
        <f>IF(B19="","",IF(ISBLANK(D19),MIN(C19-H19,Payment!prev_int_balance+E19),0))</f>
        <v>0</v>
      </c>
      <c r="K19" s="58">
        <f>IF(B19="","",(Payment!prev_int_balance+E19)-J19)</f>
        <v>0</v>
      </c>
      <c r="L19" s="58">
        <f t="shared" si="0"/>
        <v>460</v>
      </c>
      <c r="M19" s="58">
        <f>IF(B19="","",Payment!prev_prin_balance-L19)</f>
        <v>-460</v>
      </c>
      <c r="N19" s="58">
        <f t="shared" si="1"/>
        <v>-460</v>
      </c>
      <c r="O19" s="31"/>
      <c r="P19" s="78"/>
      <c r="Q19" s="31"/>
      <c r="R19" s="31"/>
      <c r="S19" s="31"/>
      <c r="T19" s="31"/>
      <c r="U19" s="31"/>
      <c r="V19" s="31"/>
      <c r="W19" s="31"/>
      <c r="X19" s="31"/>
      <c r="Y19" s="31"/>
      <c r="Z19" s="31"/>
    </row>
    <row r="20" spans="1:26" ht="12.75" customHeight="1" x14ac:dyDescent="0.3">
      <c r="A20" s="51" t="str">
        <f>IF(OR(Payment!prev_total_owed&lt;=0,Payment!prev_total_owed=""),"",Payment!prev_pmt_num+1)</f>
        <v/>
      </c>
      <c r="B20" s="84">
        <v>45384</v>
      </c>
      <c r="C20" s="99">
        <v>0</v>
      </c>
      <c r="D20" s="100"/>
      <c r="E20" s="58">
        <f>IF(B20="","",ROUND((B20-Payment!prev_date)*$N$8*Payment!prev_prin_balance,2))</f>
        <v>0</v>
      </c>
      <c r="F20" s="56"/>
      <c r="G20" s="99"/>
      <c r="H20" s="99"/>
      <c r="I20" s="58">
        <f>IF(B20="","",Payment!prev_fee_balance+G20-H20)</f>
        <v>0</v>
      </c>
      <c r="J20" s="58">
        <f>IF(B20="","",IF(ISBLANK(D20),MIN(C20-H20,Payment!prev_int_balance+E20),0))</f>
        <v>0</v>
      </c>
      <c r="K20" s="58">
        <f>IF(B20="","",(Payment!prev_int_balance+E20)-J20)</f>
        <v>0</v>
      </c>
      <c r="L20" s="58">
        <f t="shared" si="0"/>
        <v>0</v>
      </c>
      <c r="M20" s="58">
        <f>IF(B20="","",Payment!prev_prin_balance-L20)</f>
        <v>0</v>
      </c>
      <c r="N20" s="58">
        <f t="shared" si="1"/>
        <v>0</v>
      </c>
      <c r="O20" s="31"/>
      <c r="P20" s="78"/>
      <c r="Q20" s="31"/>
      <c r="R20" s="31"/>
      <c r="S20" s="31"/>
      <c r="T20" s="31"/>
      <c r="U20" s="31"/>
      <c r="V20" s="31"/>
      <c r="W20" s="31"/>
      <c r="X20" s="31"/>
      <c r="Y20" s="31"/>
      <c r="Z20" s="31"/>
    </row>
    <row r="21" spans="1:26" ht="12.75" customHeight="1" x14ac:dyDescent="0.3">
      <c r="A21" s="51" t="str">
        <f>IF(OR(Payment!prev_total_owed&lt;=0,Payment!prev_total_owed=""),"",Payment!prev_pmt_num+1)</f>
        <v/>
      </c>
      <c r="B21" s="84">
        <v>45390</v>
      </c>
      <c r="C21" s="99">
        <v>845</v>
      </c>
      <c r="D21" s="100"/>
      <c r="E21" s="58">
        <f>IF(B21="","",ROUND((B21-Payment!prev_date)*$N$8*Payment!prev_prin_balance,2))</f>
        <v>0</v>
      </c>
      <c r="F21" s="56"/>
      <c r="G21" s="99"/>
      <c r="H21" s="99"/>
      <c r="I21" s="58">
        <f>IF(B21="","",Payment!prev_fee_balance+G21-H21)</f>
        <v>0</v>
      </c>
      <c r="J21" s="58">
        <f>IF(B21="","",IF(ISBLANK(D21),MIN(C21-H21,Payment!prev_int_balance+E21),0))</f>
        <v>0</v>
      </c>
      <c r="K21" s="58">
        <f>IF(B21="","",(Payment!prev_int_balance+E21)-J21)</f>
        <v>0</v>
      </c>
      <c r="L21" s="58">
        <f t="shared" si="0"/>
        <v>845</v>
      </c>
      <c r="M21" s="58">
        <f>IF(B21="","",Payment!prev_prin_balance-L21)</f>
        <v>-845</v>
      </c>
      <c r="N21" s="58">
        <f t="shared" si="1"/>
        <v>-845</v>
      </c>
      <c r="O21" s="31"/>
      <c r="P21" s="78"/>
      <c r="Q21" s="31"/>
      <c r="R21" s="31"/>
      <c r="S21" s="31"/>
      <c r="T21" s="31"/>
      <c r="U21" s="31"/>
      <c r="V21" s="31"/>
      <c r="W21" s="31"/>
      <c r="X21" s="31"/>
      <c r="Y21" s="31"/>
      <c r="Z21" s="31"/>
    </row>
    <row r="22" spans="1:26" ht="12.75" customHeight="1" x14ac:dyDescent="0.3">
      <c r="A22" s="51" t="str">
        <f>IF(OR(Payment!prev_total_owed&lt;=0,Payment!prev_total_owed=""),"",Payment!prev_pmt_num+1)</f>
        <v/>
      </c>
      <c r="B22" s="84"/>
      <c r="C22" s="99"/>
      <c r="D22" s="100"/>
      <c r="E22" s="58" t="str">
        <f>IF(B22="","",ROUND((B22-Payment!prev_date)*$N$8*Payment!prev_prin_balance,2))</f>
        <v/>
      </c>
      <c r="F22" s="56"/>
      <c r="G22" s="99"/>
      <c r="H22" s="99"/>
      <c r="I22" s="58" t="str">
        <f>IF(B22="","",Payment!prev_fee_balance+G22-H22)</f>
        <v/>
      </c>
      <c r="J22" s="58" t="str">
        <f>IF(B22="","",IF(ISBLANK(D22),MIN(C22-H22,Payment!prev_int_balance+E22),0))</f>
        <v/>
      </c>
      <c r="K22" s="58" t="str">
        <f>IF(B22="","",(Payment!prev_int_balance+E22)-J22)</f>
        <v/>
      </c>
      <c r="L22" s="58" t="str">
        <f t="shared" si="0"/>
        <v/>
      </c>
      <c r="M22" s="58" t="str">
        <f>IF(B22="","",Payment!prev_prin_balance-L22)</f>
        <v/>
      </c>
      <c r="N22" s="58" t="str">
        <f t="shared" si="1"/>
        <v/>
      </c>
      <c r="O22" s="31"/>
      <c r="P22" s="102"/>
      <c r="Q22" s="31"/>
      <c r="R22" s="31"/>
      <c r="S22" s="31"/>
      <c r="T22" s="31"/>
      <c r="U22" s="31"/>
      <c r="V22" s="31"/>
      <c r="W22" s="31"/>
      <c r="X22" s="31"/>
      <c r="Y22" s="31"/>
      <c r="Z22" s="31"/>
    </row>
    <row r="23" spans="1:26" ht="12.75" customHeight="1" x14ac:dyDescent="0.3">
      <c r="A23" s="51" t="str">
        <f>IF(OR(Payment!prev_total_owed&lt;=0,Payment!prev_total_owed=""),"",Payment!prev_pmt_num+1)</f>
        <v/>
      </c>
      <c r="B23" s="84"/>
      <c r="C23" s="99"/>
      <c r="D23" s="100"/>
      <c r="E23" s="58" t="str">
        <f>IF(B23="","",ROUND((B23-Payment!prev_date)*$N$8*Payment!prev_prin_balance,2))</f>
        <v/>
      </c>
      <c r="F23" s="56"/>
      <c r="G23" s="99"/>
      <c r="H23" s="99"/>
      <c r="I23" s="58" t="str">
        <f>IF(B23="","",Payment!prev_fee_balance+G23-H23)</f>
        <v/>
      </c>
      <c r="J23" s="58" t="str">
        <f>IF(B23="","",IF(ISBLANK(D23),MIN(C23-H23,Payment!prev_int_balance+E23),0))</f>
        <v/>
      </c>
      <c r="K23" s="58" t="str">
        <f>IF(B23="","",(Payment!prev_int_balance+E23)-J23)</f>
        <v/>
      </c>
      <c r="L23" s="58" t="str">
        <f t="shared" si="0"/>
        <v/>
      </c>
      <c r="M23" s="58" t="str">
        <f>IF(B23="","",Payment!prev_prin_balance-L23)</f>
        <v/>
      </c>
      <c r="N23" s="58" t="str">
        <f t="shared" si="1"/>
        <v/>
      </c>
      <c r="O23" s="31"/>
      <c r="P23" s="103"/>
      <c r="Q23" s="31"/>
      <c r="R23" s="31"/>
      <c r="S23" s="31"/>
      <c r="T23" s="31"/>
      <c r="U23" s="31"/>
      <c r="V23" s="31"/>
      <c r="W23" s="31"/>
      <c r="X23" s="31"/>
      <c r="Y23" s="31"/>
      <c r="Z23" s="31"/>
    </row>
    <row r="24" spans="1:26" ht="12.75" customHeight="1" x14ac:dyDescent="0.3">
      <c r="A24" s="51" t="str">
        <f>IF(OR(Payment!prev_total_owed&lt;=0,Payment!prev_total_owed=""),"",Payment!prev_pmt_num+1)</f>
        <v/>
      </c>
      <c r="B24" s="84"/>
      <c r="C24" s="99"/>
      <c r="D24" s="100"/>
      <c r="E24" s="58" t="str">
        <f>IF(B24="","",ROUND((B24-Payment!prev_date)*$N$8*Payment!prev_prin_balance,2))</f>
        <v/>
      </c>
      <c r="F24" s="56"/>
      <c r="G24" s="99"/>
      <c r="H24" s="99"/>
      <c r="I24" s="58" t="str">
        <f>IF(B24="","",Payment!prev_fee_balance+G24-H24)</f>
        <v/>
      </c>
      <c r="J24" s="58" t="str">
        <f>IF(B24="","",IF(ISBLANK(D24),MIN(C24-H24,Payment!prev_int_balance+E24),0))</f>
        <v/>
      </c>
      <c r="K24" s="58" t="str">
        <f>IF(B24="","",(Payment!prev_int_balance+E24)-J24)</f>
        <v/>
      </c>
      <c r="L24" s="58" t="str">
        <f t="shared" si="0"/>
        <v/>
      </c>
      <c r="M24" s="58" t="str">
        <f>IF(B24="","",Payment!prev_prin_balance-L24)</f>
        <v/>
      </c>
      <c r="N24" s="58" t="str">
        <f t="shared" si="1"/>
        <v/>
      </c>
      <c r="O24" s="31"/>
      <c r="P24" s="103"/>
      <c r="Q24" s="31"/>
      <c r="R24" s="31"/>
      <c r="S24" s="31"/>
      <c r="T24" s="31"/>
      <c r="U24" s="31"/>
      <c r="V24" s="31"/>
      <c r="W24" s="31"/>
      <c r="X24" s="31"/>
      <c r="Y24" s="31"/>
      <c r="Z24" s="31"/>
    </row>
    <row r="25" spans="1:26" ht="12.75" customHeight="1" x14ac:dyDescent="0.3">
      <c r="A25" s="51" t="str">
        <f>IF(OR(Payment!prev_total_owed&lt;=0,Payment!prev_total_owed=""),"",Payment!prev_pmt_num+1)</f>
        <v/>
      </c>
      <c r="B25" s="84"/>
      <c r="C25" s="99"/>
      <c r="D25" s="100"/>
      <c r="E25" s="58" t="str">
        <f>IF(B25="","",ROUND((B25-Payment!prev_date)*$N$8*Payment!prev_prin_balance,2))</f>
        <v/>
      </c>
      <c r="F25" s="56"/>
      <c r="G25" s="99"/>
      <c r="H25" s="99"/>
      <c r="I25" s="58" t="str">
        <f>IF(B25="","",Payment!prev_fee_balance+G25-H25)</f>
        <v/>
      </c>
      <c r="J25" s="58" t="str">
        <f>IF(B25="","",IF(ISBLANK(D25),MIN(C25-H25,Payment!prev_int_balance+E25),0))</f>
        <v/>
      </c>
      <c r="K25" s="58" t="str">
        <f>IF(B25="","",(Payment!prev_int_balance+E25)-J25)</f>
        <v/>
      </c>
      <c r="L25" s="58" t="str">
        <f t="shared" si="0"/>
        <v/>
      </c>
      <c r="M25" s="58" t="str">
        <f>IF(B25="","",Payment!prev_prin_balance-L25)</f>
        <v/>
      </c>
      <c r="N25" s="58" t="str">
        <f t="shared" si="1"/>
        <v/>
      </c>
      <c r="O25" s="31"/>
      <c r="P25" s="103"/>
      <c r="Q25" s="31"/>
      <c r="R25" s="31"/>
      <c r="S25" s="31"/>
      <c r="T25" s="31"/>
      <c r="U25" s="31"/>
      <c r="V25" s="31"/>
      <c r="W25" s="31"/>
      <c r="X25" s="31"/>
      <c r="Y25" s="31"/>
      <c r="Z25" s="31"/>
    </row>
    <row r="26" spans="1:26" ht="12.75" customHeight="1" x14ac:dyDescent="0.3">
      <c r="A26" s="51" t="str">
        <f>IF(OR(Payment!prev_total_owed&lt;=0,Payment!prev_total_owed=""),"",Payment!prev_pmt_num+1)</f>
        <v/>
      </c>
      <c r="B26" s="84"/>
      <c r="C26" s="99"/>
      <c r="D26" s="100"/>
      <c r="E26" s="58" t="str">
        <f>IF(B26="","",ROUND((B26-Payment!prev_date)*$N$8*Payment!prev_prin_balance,2))</f>
        <v/>
      </c>
      <c r="F26" s="56"/>
      <c r="G26" s="99"/>
      <c r="H26" s="99"/>
      <c r="I26" s="58" t="str">
        <f>IF(B26="","",Payment!prev_fee_balance+G26-H26)</f>
        <v/>
      </c>
      <c r="J26" s="58" t="str">
        <f>IF(B26="","",IF(ISBLANK(D26),MIN(C26-H26,Payment!prev_int_balance+E26),0))</f>
        <v/>
      </c>
      <c r="K26" s="58" t="str">
        <f>IF(B26="","",(Payment!prev_int_balance+E26)-J26)</f>
        <v/>
      </c>
      <c r="L26" s="58" t="str">
        <f t="shared" si="0"/>
        <v/>
      </c>
      <c r="M26" s="58" t="str">
        <f>IF(B26="","",Payment!prev_prin_balance-L26)</f>
        <v/>
      </c>
      <c r="N26" s="58" t="str">
        <f t="shared" si="1"/>
        <v/>
      </c>
      <c r="O26" s="31"/>
      <c r="P26" s="78"/>
      <c r="Q26" s="31"/>
      <c r="R26" s="31"/>
      <c r="S26" s="31"/>
      <c r="T26" s="31"/>
      <c r="U26" s="31"/>
      <c r="V26" s="31"/>
      <c r="W26" s="31"/>
      <c r="X26" s="31"/>
      <c r="Y26" s="31"/>
      <c r="Z26" s="31"/>
    </row>
    <row r="27" spans="1:26" ht="12.75" customHeight="1" x14ac:dyDescent="0.3">
      <c r="A27" s="51" t="str">
        <f>IF(OR(Payment!prev_total_owed&lt;=0,Payment!prev_total_owed=""),"",Payment!prev_pmt_num+1)</f>
        <v/>
      </c>
      <c r="B27" s="84"/>
      <c r="C27" s="99"/>
      <c r="D27" s="100"/>
      <c r="E27" s="58" t="str">
        <f>IF(B27="","",ROUND((B27-Payment!prev_date)*$N$8*Payment!prev_prin_balance,2))</f>
        <v/>
      </c>
      <c r="F27" s="56"/>
      <c r="G27" s="99"/>
      <c r="H27" s="99"/>
      <c r="I27" s="58" t="str">
        <f>IF(B27="","",Payment!prev_fee_balance+G27-H27)</f>
        <v/>
      </c>
      <c r="J27" s="58" t="str">
        <f>IF(B27="","",IF(ISBLANK(D27),MIN(C27-H27,Payment!prev_int_balance+E27),0))</f>
        <v/>
      </c>
      <c r="K27" s="58" t="str">
        <f>IF(B27="","",(Payment!prev_int_balance+E27)-J27)</f>
        <v/>
      </c>
      <c r="L27" s="58" t="str">
        <f t="shared" si="0"/>
        <v/>
      </c>
      <c r="M27" s="58" t="str">
        <f>IF(B27="","",Payment!prev_prin_balance-L27)</f>
        <v/>
      </c>
      <c r="N27" s="58" t="str">
        <f t="shared" si="1"/>
        <v/>
      </c>
      <c r="O27" s="31"/>
      <c r="P27" s="44"/>
      <c r="Q27" s="31"/>
      <c r="R27" s="31"/>
      <c r="S27" s="31"/>
      <c r="T27" s="31"/>
      <c r="U27" s="31"/>
      <c r="V27" s="31"/>
      <c r="W27" s="31"/>
      <c r="X27" s="31"/>
      <c r="Y27" s="31"/>
      <c r="Z27" s="31"/>
    </row>
    <row r="28" spans="1:26" ht="12.75" customHeight="1" x14ac:dyDescent="0.3">
      <c r="A28" s="51" t="str">
        <f>IF(OR(Payment!prev_total_owed&lt;=0,Payment!prev_total_owed=""),"",Payment!prev_pmt_num+1)</f>
        <v/>
      </c>
      <c r="B28" s="84"/>
      <c r="C28" s="99"/>
      <c r="D28" s="100"/>
      <c r="E28" s="58" t="str">
        <f>IF(B28="","",ROUND((B28-Payment!prev_date)*$N$8*Payment!prev_prin_balance,2))</f>
        <v/>
      </c>
      <c r="F28" s="56"/>
      <c r="G28" s="99"/>
      <c r="H28" s="99"/>
      <c r="I28" s="58" t="str">
        <f>IF(B28="","",Payment!prev_fee_balance+G28-H28)</f>
        <v/>
      </c>
      <c r="J28" s="58" t="str">
        <f>IF(B28="","",IF(ISBLANK(D28),MIN(C28-H28,Payment!prev_int_balance+E28),0))</f>
        <v/>
      </c>
      <c r="K28" s="58" t="str">
        <f>IF(B28="","",(Payment!prev_int_balance+E28)-J28)</f>
        <v/>
      </c>
      <c r="L28" s="58" t="str">
        <f t="shared" si="0"/>
        <v/>
      </c>
      <c r="M28" s="58" t="str">
        <f>IF(B28="","",Payment!prev_prin_balance-L28)</f>
        <v/>
      </c>
      <c r="N28" s="58" t="str">
        <f t="shared" si="1"/>
        <v/>
      </c>
      <c r="O28" s="31"/>
      <c r="P28" s="78"/>
      <c r="Q28" s="31"/>
      <c r="R28" s="31"/>
      <c r="S28" s="31"/>
      <c r="T28" s="31"/>
      <c r="U28" s="31"/>
      <c r="V28" s="31"/>
      <c r="W28" s="31"/>
      <c r="X28" s="31"/>
      <c r="Y28" s="31"/>
      <c r="Z28" s="31"/>
    </row>
    <row r="29" spans="1:26" ht="12.75" customHeight="1" x14ac:dyDescent="0.3">
      <c r="A29" s="51" t="str">
        <f>IF(OR(Payment!prev_total_owed&lt;=0,Payment!prev_total_owed=""),"",Payment!prev_pmt_num+1)</f>
        <v/>
      </c>
      <c r="B29" s="84"/>
      <c r="C29" s="99"/>
      <c r="D29" s="100"/>
      <c r="E29" s="58" t="str">
        <f>IF(B29="","",ROUND((B29-Payment!prev_date)*$N$8*Payment!prev_prin_balance,2))</f>
        <v/>
      </c>
      <c r="F29" s="56"/>
      <c r="G29" s="99"/>
      <c r="H29" s="99"/>
      <c r="I29" s="58" t="str">
        <f>IF(B29="","",Payment!prev_fee_balance+G29-H29)</f>
        <v/>
      </c>
      <c r="J29" s="58" t="str">
        <f>IF(B29="","",IF(ISBLANK(D29),MIN(C29-H29,Payment!prev_int_balance+E29),0))</f>
        <v/>
      </c>
      <c r="K29" s="58" t="str">
        <f>IF(B29="","",(Payment!prev_int_balance+E29)-J29)</f>
        <v/>
      </c>
      <c r="L29" s="58" t="str">
        <f t="shared" si="0"/>
        <v/>
      </c>
      <c r="M29" s="58" t="str">
        <f>IF(B29="","",Payment!prev_prin_balance-L29)</f>
        <v/>
      </c>
      <c r="N29" s="58" t="str">
        <f t="shared" si="1"/>
        <v/>
      </c>
      <c r="O29" s="31"/>
      <c r="P29" s="78"/>
      <c r="Q29" s="31"/>
      <c r="R29" s="31"/>
      <c r="S29" s="31"/>
      <c r="T29" s="31"/>
      <c r="U29" s="31"/>
      <c r="V29" s="31"/>
      <c r="W29" s="31"/>
      <c r="X29" s="31"/>
      <c r="Y29" s="31"/>
      <c r="Z29" s="31"/>
    </row>
    <row r="30" spans="1:26" ht="12.75" customHeight="1" x14ac:dyDescent="0.3">
      <c r="A30" s="51" t="str">
        <f>IF(OR(Payment!prev_total_owed&lt;=0,Payment!prev_total_owed=""),"",Payment!prev_pmt_num+1)</f>
        <v/>
      </c>
      <c r="B30" s="84"/>
      <c r="C30" s="99"/>
      <c r="D30" s="100"/>
      <c r="E30" s="58" t="str">
        <f>IF(B30="","",ROUND((B30-Payment!prev_date)*$N$8*Payment!prev_prin_balance,2))</f>
        <v/>
      </c>
      <c r="F30" s="56"/>
      <c r="G30" s="99"/>
      <c r="H30" s="99"/>
      <c r="I30" s="58" t="str">
        <f>IF(B30="","",Payment!prev_fee_balance+G30-H30)</f>
        <v/>
      </c>
      <c r="J30" s="58" t="str">
        <f>IF(B30="","",IF(ISBLANK(D30),MIN(C30-H30,Payment!prev_int_balance+E30),0))</f>
        <v/>
      </c>
      <c r="K30" s="58" t="str">
        <f>IF(B30="","",(Payment!prev_int_balance+E30)-J30)</f>
        <v/>
      </c>
      <c r="L30" s="58" t="str">
        <f t="shared" si="0"/>
        <v/>
      </c>
      <c r="M30" s="58" t="str">
        <f>IF(B30="","",Payment!prev_prin_balance-L30)</f>
        <v/>
      </c>
      <c r="N30" s="58" t="str">
        <f t="shared" si="1"/>
        <v/>
      </c>
      <c r="O30" s="31"/>
      <c r="P30" s="78"/>
      <c r="Q30" s="31"/>
      <c r="R30" s="31"/>
      <c r="S30" s="31"/>
      <c r="T30" s="31"/>
      <c r="U30" s="31"/>
      <c r="V30" s="31"/>
      <c r="W30" s="31"/>
      <c r="X30" s="31"/>
      <c r="Y30" s="31"/>
      <c r="Z30" s="31"/>
    </row>
    <row r="31" spans="1:26" ht="12.75" customHeight="1" x14ac:dyDescent="0.3">
      <c r="A31" s="51" t="str">
        <f>IF(OR(Payment!prev_total_owed&lt;=0,Payment!prev_total_owed=""),"",Payment!prev_pmt_num+1)</f>
        <v/>
      </c>
      <c r="B31" s="84"/>
      <c r="C31" s="99"/>
      <c r="D31" s="100"/>
      <c r="E31" s="58" t="str">
        <f>IF(B31="","",ROUND((B31-Payment!prev_date)*$N$8*Payment!prev_prin_balance,2))</f>
        <v/>
      </c>
      <c r="F31" s="56"/>
      <c r="G31" s="99"/>
      <c r="H31" s="99"/>
      <c r="I31" s="58" t="str">
        <f>IF(B31="","",Payment!prev_fee_balance+G31-H31)</f>
        <v/>
      </c>
      <c r="J31" s="58" t="str">
        <f>IF(B31="","",IF(ISBLANK(D31),MIN(C31-H31,Payment!prev_int_balance+E31),0))</f>
        <v/>
      </c>
      <c r="K31" s="58" t="str">
        <f>IF(B31="","",(Payment!prev_int_balance+E31)-J31)</f>
        <v/>
      </c>
      <c r="L31" s="58" t="str">
        <f t="shared" si="0"/>
        <v/>
      </c>
      <c r="M31" s="58" t="str">
        <f>IF(B31="","",Payment!prev_prin_balance-L31)</f>
        <v/>
      </c>
      <c r="N31" s="58" t="str">
        <f t="shared" si="1"/>
        <v/>
      </c>
      <c r="O31" s="31"/>
      <c r="P31" s="78"/>
      <c r="Q31" s="31"/>
      <c r="R31" s="31"/>
      <c r="S31" s="31"/>
      <c r="T31" s="31"/>
      <c r="U31" s="31"/>
      <c r="V31" s="31"/>
      <c r="W31" s="31"/>
      <c r="X31" s="31"/>
      <c r="Y31" s="31"/>
      <c r="Z31" s="31"/>
    </row>
    <row r="32" spans="1:26" ht="12.75" customHeight="1" x14ac:dyDescent="0.3">
      <c r="A32" s="51" t="str">
        <f>IF(OR(Payment!prev_total_owed&lt;=0,Payment!prev_total_owed=""),"",Payment!prev_pmt_num+1)</f>
        <v/>
      </c>
      <c r="B32" s="84"/>
      <c r="C32" s="99"/>
      <c r="D32" s="100"/>
      <c r="E32" s="58" t="str">
        <f>IF(B32="","",ROUND((B32-Payment!prev_date)*$N$8*Payment!prev_prin_balance,2))</f>
        <v/>
      </c>
      <c r="F32" s="56"/>
      <c r="G32" s="99"/>
      <c r="H32" s="99"/>
      <c r="I32" s="58" t="str">
        <f>IF(B32="","",Payment!prev_fee_balance+G32-H32)</f>
        <v/>
      </c>
      <c r="J32" s="58" t="str">
        <f>IF(B32="","",IF(ISBLANK(D32),MIN(C32-H32,Payment!prev_int_balance+E32),0))</f>
        <v/>
      </c>
      <c r="K32" s="58" t="str">
        <f>IF(B32="","",(Payment!prev_int_balance+E32)-J32)</f>
        <v/>
      </c>
      <c r="L32" s="58" t="str">
        <f t="shared" si="0"/>
        <v/>
      </c>
      <c r="M32" s="58" t="str">
        <f>IF(B32="","",Payment!prev_prin_balance-L32)</f>
        <v/>
      </c>
      <c r="N32" s="58" t="str">
        <f t="shared" si="1"/>
        <v/>
      </c>
      <c r="O32" s="31"/>
      <c r="P32" s="78"/>
      <c r="Q32" s="31"/>
      <c r="R32" s="31"/>
      <c r="S32" s="31"/>
      <c r="T32" s="31"/>
      <c r="U32" s="31"/>
      <c r="V32" s="31"/>
      <c r="W32" s="31"/>
      <c r="X32" s="31"/>
      <c r="Y32" s="31"/>
      <c r="Z32" s="31"/>
    </row>
    <row r="33" spans="1:26" ht="12.75" customHeight="1" x14ac:dyDescent="0.3">
      <c r="A33" s="51" t="str">
        <f>IF(OR(Payment!prev_total_owed&lt;=0,Payment!prev_total_owed=""),"",Payment!prev_pmt_num+1)</f>
        <v/>
      </c>
      <c r="B33" s="84"/>
      <c r="C33" s="99"/>
      <c r="D33" s="100"/>
      <c r="E33" s="58" t="str">
        <f>IF(B33="","",ROUND((B33-Payment!prev_date)*$N$8*Payment!prev_prin_balance,2))</f>
        <v/>
      </c>
      <c r="F33" s="56"/>
      <c r="G33" s="99"/>
      <c r="H33" s="99"/>
      <c r="I33" s="58" t="str">
        <f>IF(B33="","",Payment!prev_fee_balance+G33-H33)</f>
        <v/>
      </c>
      <c r="J33" s="58" t="str">
        <f>IF(B33="","",IF(ISBLANK(D33),MIN(C33-H33,Payment!prev_int_balance+E33),0))</f>
        <v/>
      </c>
      <c r="K33" s="58" t="str">
        <f>IF(B33="","",(Payment!prev_int_balance+E33)-J33)</f>
        <v/>
      </c>
      <c r="L33" s="58" t="str">
        <f t="shared" si="0"/>
        <v/>
      </c>
      <c r="M33" s="58" t="str">
        <f>IF(B33="","",Payment!prev_prin_balance-L33)</f>
        <v/>
      </c>
      <c r="N33" s="58" t="str">
        <f t="shared" si="1"/>
        <v/>
      </c>
      <c r="O33" s="31"/>
      <c r="P33" s="78"/>
      <c r="Q33" s="31"/>
      <c r="R33" s="31"/>
      <c r="S33" s="31"/>
      <c r="T33" s="31"/>
      <c r="U33" s="31"/>
      <c r="V33" s="31"/>
      <c r="W33" s="31"/>
      <c r="X33" s="31"/>
      <c r="Y33" s="31"/>
      <c r="Z33" s="31"/>
    </row>
    <row r="34" spans="1:26" ht="12.75" customHeight="1" x14ac:dyDescent="0.3">
      <c r="A34" s="51" t="str">
        <f>IF(OR(Payment!prev_total_owed&lt;=0,Payment!prev_total_owed=""),"",Payment!prev_pmt_num+1)</f>
        <v/>
      </c>
      <c r="B34" s="84"/>
      <c r="C34" s="99"/>
      <c r="D34" s="100"/>
      <c r="E34" s="58" t="str">
        <f>IF(B34="","",ROUND((B34-Payment!prev_date)*$N$8*Payment!prev_prin_balance,2))</f>
        <v/>
      </c>
      <c r="F34" s="56"/>
      <c r="G34" s="99"/>
      <c r="H34" s="99"/>
      <c r="I34" s="58" t="str">
        <f>IF(B34="","",Payment!prev_fee_balance+G34-H34)</f>
        <v/>
      </c>
      <c r="J34" s="58" t="str">
        <f>IF(B34="","",IF(ISBLANK(D34),MIN(C34-H34,Payment!prev_int_balance+E34),0))</f>
        <v/>
      </c>
      <c r="K34" s="58" t="str">
        <f>IF(B34="","",(Payment!prev_int_balance+E34)-J34)</f>
        <v/>
      </c>
      <c r="L34" s="58" t="str">
        <f t="shared" si="0"/>
        <v/>
      </c>
      <c r="M34" s="58" t="str">
        <f>IF(B34="","",Payment!prev_prin_balance-L34)</f>
        <v/>
      </c>
      <c r="N34" s="58" t="str">
        <f t="shared" si="1"/>
        <v/>
      </c>
      <c r="O34" s="31"/>
      <c r="P34" s="78"/>
      <c r="Q34" s="31"/>
      <c r="R34" s="31"/>
      <c r="S34" s="31"/>
      <c r="T34" s="31"/>
      <c r="U34" s="31"/>
      <c r="V34" s="31"/>
      <c r="W34" s="31"/>
      <c r="X34" s="31"/>
      <c r="Y34" s="31"/>
      <c r="Z34" s="31"/>
    </row>
    <row r="35" spans="1:26" ht="12.75" customHeight="1" x14ac:dyDescent="0.3">
      <c r="A35" s="51" t="str">
        <f>IF(OR(Payment!prev_total_owed&lt;=0,Payment!prev_total_owed=""),"",Payment!prev_pmt_num+1)</f>
        <v/>
      </c>
      <c r="B35" s="84"/>
      <c r="C35" s="99"/>
      <c r="D35" s="100"/>
      <c r="E35" s="58" t="str">
        <f>IF(B35="","",ROUND((B35-Payment!prev_date)*$N$8*Payment!prev_prin_balance,2))</f>
        <v/>
      </c>
      <c r="F35" s="56"/>
      <c r="G35" s="99"/>
      <c r="H35" s="99"/>
      <c r="I35" s="58" t="str">
        <f>IF(B35="","",Payment!prev_fee_balance+G35-H35)</f>
        <v/>
      </c>
      <c r="J35" s="58" t="str">
        <f>IF(B35="","",IF(ISBLANK(D35),MIN(C35-H35,Payment!prev_int_balance+E35),0))</f>
        <v/>
      </c>
      <c r="K35" s="58" t="str">
        <f>IF(B35="","",(Payment!prev_int_balance+E35)-J35)</f>
        <v/>
      </c>
      <c r="L35" s="58" t="str">
        <f t="shared" si="0"/>
        <v/>
      </c>
      <c r="M35" s="58" t="str">
        <f>IF(B35="","",Payment!prev_prin_balance-L35)</f>
        <v/>
      </c>
      <c r="N35" s="58" t="str">
        <f t="shared" si="1"/>
        <v/>
      </c>
      <c r="O35" s="31"/>
      <c r="P35" s="78"/>
      <c r="Q35" s="31"/>
      <c r="R35" s="31"/>
      <c r="S35" s="31"/>
      <c r="T35" s="31"/>
      <c r="U35" s="31"/>
      <c r="V35" s="31"/>
      <c r="W35" s="31"/>
      <c r="X35" s="31"/>
      <c r="Y35" s="31"/>
      <c r="Z35" s="31"/>
    </row>
    <row r="36" spans="1:26" ht="12.75" customHeight="1" x14ac:dyDescent="0.3">
      <c r="A36" s="51" t="str">
        <f>IF(OR(Payment!prev_total_owed&lt;=0,Payment!prev_total_owed=""),"",Payment!prev_pmt_num+1)</f>
        <v/>
      </c>
      <c r="B36" s="84"/>
      <c r="C36" s="99"/>
      <c r="D36" s="100"/>
      <c r="E36" s="58" t="str">
        <f>IF(B36="","",ROUND((B36-Payment!prev_date)*$N$8*Payment!prev_prin_balance,2))</f>
        <v/>
      </c>
      <c r="F36" s="56"/>
      <c r="G36" s="99"/>
      <c r="H36" s="99"/>
      <c r="I36" s="58" t="str">
        <f>IF(B36="","",Payment!prev_fee_balance+G36-H36)</f>
        <v/>
      </c>
      <c r="J36" s="58" t="str">
        <f>IF(B36="","",IF(ISBLANK(D36),MIN(C36-H36,Payment!prev_int_balance+E36),0))</f>
        <v/>
      </c>
      <c r="K36" s="58" t="str">
        <f>IF(B36="","",(Payment!prev_int_balance+E36)-J36)</f>
        <v/>
      </c>
      <c r="L36" s="58" t="str">
        <f t="shared" si="0"/>
        <v/>
      </c>
      <c r="M36" s="58" t="str">
        <f>IF(B36="","",Payment!prev_prin_balance-L36)</f>
        <v/>
      </c>
      <c r="N36" s="58" t="str">
        <f t="shared" si="1"/>
        <v/>
      </c>
      <c r="O36" s="31"/>
      <c r="P36" s="78"/>
      <c r="Q36" s="31"/>
      <c r="R36" s="31"/>
      <c r="S36" s="31"/>
      <c r="T36" s="31"/>
      <c r="U36" s="31"/>
      <c r="V36" s="31"/>
      <c r="W36" s="31"/>
      <c r="X36" s="31"/>
      <c r="Y36" s="31"/>
      <c r="Z36" s="31"/>
    </row>
    <row r="37" spans="1:26" ht="12.75" customHeight="1" x14ac:dyDescent="0.3">
      <c r="A37" s="51" t="str">
        <f>IF(OR(Payment!prev_total_owed&lt;=0,Payment!prev_total_owed=""),"",Payment!prev_pmt_num+1)</f>
        <v/>
      </c>
      <c r="B37" s="84"/>
      <c r="C37" s="99"/>
      <c r="D37" s="100"/>
      <c r="E37" s="58" t="str">
        <f>IF(B37="","",ROUND((B37-Payment!prev_date)*$N$8*Payment!prev_prin_balance,2))</f>
        <v/>
      </c>
      <c r="F37" s="56"/>
      <c r="G37" s="99"/>
      <c r="H37" s="99"/>
      <c r="I37" s="58" t="str">
        <f>IF(B37="","",Payment!prev_fee_balance+G37-H37)</f>
        <v/>
      </c>
      <c r="J37" s="58" t="str">
        <f>IF(B37="","",IF(ISBLANK(D37),MIN(C37-H37,Payment!prev_int_balance+E37),0))</f>
        <v/>
      </c>
      <c r="K37" s="58" t="str">
        <f>IF(B37="","",(Payment!prev_int_balance+E37)-J37)</f>
        <v/>
      </c>
      <c r="L37" s="58" t="str">
        <f t="shared" si="0"/>
        <v/>
      </c>
      <c r="M37" s="58" t="str">
        <f>IF(B37="","",Payment!prev_prin_balance-L37)</f>
        <v/>
      </c>
      <c r="N37" s="58" t="str">
        <f t="shared" si="1"/>
        <v/>
      </c>
      <c r="O37" s="31"/>
      <c r="P37" s="78"/>
      <c r="Q37" s="31"/>
      <c r="R37" s="31"/>
      <c r="S37" s="31"/>
      <c r="T37" s="31"/>
      <c r="U37" s="31"/>
      <c r="V37" s="31"/>
      <c r="W37" s="31"/>
      <c r="X37" s="31"/>
      <c r="Y37" s="31"/>
      <c r="Z37" s="31"/>
    </row>
    <row r="38" spans="1:26" ht="12.75" customHeight="1" x14ac:dyDescent="0.3">
      <c r="A38" s="51" t="str">
        <f>IF(OR(Payment!prev_total_owed&lt;=0,Payment!prev_total_owed=""),"",Payment!prev_pmt_num+1)</f>
        <v/>
      </c>
      <c r="B38" s="84"/>
      <c r="C38" s="99"/>
      <c r="D38" s="100"/>
      <c r="E38" s="58" t="str">
        <f>IF(B38="","",ROUND((B38-Payment!prev_date)*$N$8*Payment!prev_prin_balance,2))</f>
        <v/>
      </c>
      <c r="F38" s="56"/>
      <c r="G38" s="99"/>
      <c r="H38" s="99"/>
      <c r="I38" s="58" t="str">
        <f>IF(B38="","",Payment!prev_fee_balance+G38-H38)</f>
        <v/>
      </c>
      <c r="J38" s="58" t="str">
        <f>IF(B38="","",IF(ISBLANK(D38),MIN(C38-H38,Payment!prev_int_balance+E38),0))</f>
        <v/>
      </c>
      <c r="K38" s="58" t="str">
        <f>IF(B38="","",(Payment!prev_int_balance+E38)-J38)</f>
        <v/>
      </c>
      <c r="L38" s="58" t="str">
        <f t="shared" si="0"/>
        <v/>
      </c>
      <c r="M38" s="58" t="str">
        <f>IF(B38="","",Payment!prev_prin_balance-L38)</f>
        <v/>
      </c>
      <c r="N38" s="58" t="str">
        <f t="shared" si="1"/>
        <v/>
      </c>
      <c r="O38" s="31"/>
      <c r="P38" s="78"/>
      <c r="Q38" s="31"/>
      <c r="R38" s="31"/>
      <c r="S38" s="31"/>
      <c r="T38" s="31"/>
      <c r="U38" s="31"/>
      <c r="V38" s="31"/>
      <c r="W38" s="31"/>
      <c r="X38" s="31"/>
      <c r="Y38" s="31"/>
      <c r="Z38" s="31"/>
    </row>
    <row r="39" spans="1:26" ht="12.75" customHeight="1" x14ac:dyDescent="0.3">
      <c r="A39" s="51" t="str">
        <f>IF(OR(Payment!prev_total_owed&lt;=0,Payment!prev_total_owed=""),"",Payment!prev_pmt_num+1)</f>
        <v/>
      </c>
      <c r="B39" s="84"/>
      <c r="C39" s="99"/>
      <c r="D39" s="100"/>
      <c r="E39" s="58" t="str">
        <f>IF(B39="","",ROUND((B39-Payment!prev_date)*$N$8*Payment!prev_prin_balance,2))</f>
        <v/>
      </c>
      <c r="F39" s="56"/>
      <c r="G39" s="99"/>
      <c r="H39" s="99"/>
      <c r="I39" s="58" t="str">
        <f>IF(B39="","",Payment!prev_fee_balance+G39-H39)</f>
        <v/>
      </c>
      <c r="J39" s="58" t="str">
        <f>IF(B39="","",IF(ISBLANK(D39),MIN(C39-H39,Payment!prev_int_balance+E39),0))</f>
        <v/>
      </c>
      <c r="K39" s="58" t="str">
        <f>IF(B39="","",(Payment!prev_int_balance+E39)-J39)</f>
        <v/>
      </c>
      <c r="L39" s="58" t="str">
        <f t="shared" si="0"/>
        <v/>
      </c>
      <c r="M39" s="58" t="str">
        <f>IF(B39="","",Payment!prev_prin_balance-L39)</f>
        <v/>
      </c>
      <c r="N39" s="58" t="str">
        <f t="shared" si="1"/>
        <v/>
      </c>
      <c r="O39" s="31"/>
      <c r="P39" s="78"/>
      <c r="Q39" s="31"/>
      <c r="R39" s="31"/>
      <c r="S39" s="31"/>
      <c r="T39" s="31"/>
      <c r="U39" s="31"/>
      <c r="V39" s="31"/>
      <c r="W39" s="31"/>
      <c r="X39" s="31"/>
      <c r="Y39" s="31"/>
      <c r="Z39" s="31"/>
    </row>
    <row r="40" spans="1:26" ht="12.75" customHeight="1" x14ac:dyDescent="0.3">
      <c r="A40" s="51" t="str">
        <f>IF(OR(Payment!prev_total_owed&lt;=0,Payment!prev_total_owed=""),"",Payment!prev_pmt_num+1)</f>
        <v/>
      </c>
      <c r="B40" s="84"/>
      <c r="C40" s="99"/>
      <c r="D40" s="100"/>
      <c r="E40" s="58" t="str">
        <f>IF(B40="","",ROUND((B40-Payment!prev_date)*$N$8*Payment!prev_prin_balance,2))</f>
        <v/>
      </c>
      <c r="F40" s="56"/>
      <c r="G40" s="99"/>
      <c r="H40" s="99"/>
      <c r="I40" s="58" t="str">
        <f>IF(B40="","",Payment!prev_fee_balance+G40-H40)</f>
        <v/>
      </c>
      <c r="J40" s="58" t="str">
        <f>IF(B40="","",IF(ISBLANK(D40),MIN(C40-H40,Payment!prev_int_balance+E40),0))</f>
        <v/>
      </c>
      <c r="K40" s="58" t="str">
        <f>IF(B40="","",(Payment!prev_int_balance+E40)-J40)</f>
        <v/>
      </c>
      <c r="L40" s="58" t="str">
        <f t="shared" si="0"/>
        <v/>
      </c>
      <c r="M40" s="58" t="str">
        <f>IF(B40="","",Payment!prev_prin_balance-L40)</f>
        <v/>
      </c>
      <c r="N40" s="58" t="str">
        <f t="shared" si="1"/>
        <v/>
      </c>
      <c r="O40" s="31"/>
      <c r="P40" s="78"/>
      <c r="Q40" s="31"/>
      <c r="R40" s="31"/>
      <c r="S40" s="31"/>
      <c r="T40" s="31"/>
      <c r="U40" s="31"/>
      <c r="V40" s="31"/>
      <c r="W40" s="31"/>
      <c r="X40" s="31"/>
      <c r="Y40" s="31"/>
      <c r="Z40" s="31"/>
    </row>
    <row r="41" spans="1:26" ht="12.75" customHeight="1" x14ac:dyDescent="0.3">
      <c r="A41" s="51" t="str">
        <f>IF(OR(Payment!prev_total_owed&lt;=0,Payment!prev_total_owed=""),"",Payment!prev_pmt_num+1)</f>
        <v/>
      </c>
      <c r="B41" s="84"/>
      <c r="C41" s="99"/>
      <c r="D41" s="100"/>
      <c r="E41" s="58" t="str">
        <f>IF(B41="","",ROUND((B41-Payment!prev_date)*$N$8*Payment!prev_prin_balance,2))</f>
        <v/>
      </c>
      <c r="F41" s="56"/>
      <c r="G41" s="99"/>
      <c r="H41" s="99"/>
      <c r="I41" s="58" t="str">
        <f>IF(B41="","",Payment!prev_fee_balance+G41-H41)</f>
        <v/>
      </c>
      <c r="J41" s="58" t="str">
        <f>IF(B41="","",IF(ISBLANK(D41),MIN(C41-H41,Payment!prev_int_balance+E41),0))</f>
        <v/>
      </c>
      <c r="K41" s="58" t="str">
        <f>IF(B41="","",(Payment!prev_int_balance+E41)-J41)</f>
        <v/>
      </c>
      <c r="L41" s="58" t="str">
        <f t="shared" si="0"/>
        <v/>
      </c>
      <c r="M41" s="58" t="str">
        <f>IF(B41="","",Payment!prev_prin_balance-L41)</f>
        <v/>
      </c>
      <c r="N41" s="58" t="str">
        <f t="shared" si="1"/>
        <v/>
      </c>
      <c r="O41" s="31"/>
      <c r="P41" s="78"/>
      <c r="Q41" s="31"/>
      <c r="R41" s="31"/>
      <c r="S41" s="31"/>
      <c r="T41" s="31"/>
      <c r="U41" s="31"/>
      <c r="V41" s="31"/>
      <c r="W41" s="31"/>
      <c r="X41" s="31"/>
      <c r="Y41" s="31"/>
      <c r="Z41" s="31"/>
    </row>
    <row r="42" spans="1:26" ht="12.75" customHeight="1" x14ac:dyDescent="0.3">
      <c r="A42" s="51" t="str">
        <f>IF(OR(Payment!prev_total_owed&lt;=0,Payment!prev_total_owed=""),"",Payment!prev_pmt_num+1)</f>
        <v/>
      </c>
      <c r="B42" s="84"/>
      <c r="C42" s="99"/>
      <c r="D42" s="100"/>
      <c r="E42" s="58" t="str">
        <f>IF(B42="","",ROUND((B42-Payment!prev_date)*$N$8*Payment!prev_prin_balance,2))</f>
        <v/>
      </c>
      <c r="F42" s="56"/>
      <c r="G42" s="99"/>
      <c r="H42" s="99"/>
      <c r="I42" s="58" t="str">
        <f>IF(B42="","",Payment!prev_fee_balance+G42-H42)</f>
        <v/>
      </c>
      <c r="J42" s="58" t="str">
        <f>IF(B42="","",IF(ISBLANK(D42),MIN(C42-H42,Payment!prev_int_balance+E42),0))</f>
        <v/>
      </c>
      <c r="K42" s="58" t="str">
        <f>IF(B42="","",(Payment!prev_int_balance+E42)-J42)</f>
        <v/>
      </c>
      <c r="L42" s="58" t="str">
        <f t="shared" si="0"/>
        <v/>
      </c>
      <c r="M42" s="58" t="str">
        <f>IF(B42="","",Payment!prev_prin_balance-L42)</f>
        <v/>
      </c>
      <c r="N42" s="58" t="str">
        <f t="shared" si="1"/>
        <v/>
      </c>
      <c r="O42" s="31"/>
      <c r="P42" s="78"/>
      <c r="Q42" s="31"/>
      <c r="R42" s="31"/>
      <c r="S42" s="31"/>
      <c r="T42" s="31"/>
      <c r="U42" s="31"/>
      <c r="V42" s="31"/>
      <c r="W42" s="31"/>
      <c r="X42" s="31"/>
      <c r="Y42" s="31"/>
      <c r="Z42" s="31"/>
    </row>
    <row r="43" spans="1:26" ht="12.75" customHeight="1" x14ac:dyDescent="0.3">
      <c r="A43" s="51" t="str">
        <f>IF(OR(Payment!prev_total_owed&lt;=0,Payment!prev_total_owed=""),"",Payment!prev_pmt_num+1)</f>
        <v/>
      </c>
      <c r="B43" s="84"/>
      <c r="C43" s="99"/>
      <c r="D43" s="100"/>
      <c r="E43" s="58" t="str">
        <f>IF(B43="","",ROUND((B43-Payment!prev_date)*$N$8*Payment!prev_prin_balance,2))</f>
        <v/>
      </c>
      <c r="F43" s="56"/>
      <c r="G43" s="99"/>
      <c r="H43" s="99"/>
      <c r="I43" s="58" t="str">
        <f>IF(B43="","",Payment!prev_fee_balance+G43-H43)</f>
        <v/>
      </c>
      <c r="J43" s="58" t="str">
        <f>IF(B43="","",IF(ISBLANK(D43),MIN(C43-H43,Payment!prev_int_balance+E43),0))</f>
        <v/>
      </c>
      <c r="K43" s="58" t="str">
        <f>IF(B43="","",(Payment!prev_int_balance+E43)-J43)</f>
        <v/>
      </c>
      <c r="L43" s="58" t="str">
        <f t="shared" si="0"/>
        <v/>
      </c>
      <c r="M43" s="58" t="str">
        <f>IF(B43="","",Payment!prev_prin_balance-L43)</f>
        <v/>
      </c>
      <c r="N43" s="58" t="str">
        <f t="shared" si="1"/>
        <v/>
      </c>
      <c r="O43" s="31"/>
      <c r="P43" s="78"/>
      <c r="Q43" s="31"/>
      <c r="R43" s="31"/>
      <c r="S43" s="31"/>
      <c r="T43" s="31"/>
      <c r="U43" s="31"/>
      <c r="V43" s="31"/>
      <c r="W43" s="31"/>
      <c r="X43" s="31"/>
      <c r="Y43" s="31"/>
      <c r="Z43" s="31"/>
    </row>
    <row r="44" spans="1:26" ht="12.75" customHeight="1" x14ac:dyDescent="0.3">
      <c r="A44" s="51" t="str">
        <f>IF(OR(Payment!prev_total_owed&lt;=0,Payment!prev_total_owed=""),"",Payment!prev_pmt_num+1)</f>
        <v/>
      </c>
      <c r="B44" s="84"/>
      <c r="C44" s="99"/>
      <c r="D44" s="100"/>
      <c r="E44" s="58" t="str">
        <f>IF(B44="","",ROUND((B44-Payment!prev_date)*$N$8*Payment!prev_prin_balance,2))</f>
        <v/>
      </c>
      <c r="F44" s="56"/>
      <c r="G44" s="99"/>
      <c r="H44" s="99"/>
      <c r="I44" s="58" t="str">
        <f>IF(B44="","",Payment!prev_fee_balance+G44-H44)</f>
        <v/>
      </c>
      <c r="J44" s="58" t="str">
        <f>IF(B44="","",IF(ISBLANK(D44),MIN(C44-H44,Payment!prev_int_balance+E44),0))</f>
        <v/>
      </c>
      <c r="K44" s="58" t="str">
        <f>IF(B44="","",(Payment!prev_int_balance+E44)-J44)</f>
        <v/>
      </c>
      <c r="L44" s="58" t="str">
        <f t="shared" si="0"/>
        <v/>
      </c>
      <c r="M44" s="58" t="str">
        <f>IF(B44="","",Payment!prev_prin_balance-L44)</f>
        <v/>
      </c>
      <c r="N44" s="58" t="str">
        <f t="shared" si="1"/>
        <v/>
      </c>
      <c r="O44" s="31"/>
      <c r="P44" s="78"/>
      <c r="Q44" s="31"/>
      <c r="R44" s="31"/>
      <c r="S44" s="31"/>
      <c r="T44" s="31"/>
      <c r="U44" s="31"/>
      <c r="V44" s="31"/>
      <c r="W44" s="31"/>
      <c r="X44" s="31"/>
      <c r="Y44" s="31"/>
      <c r="Z44" s="31"/>
    </row>
    <row r="45" spans="1:26" ht="12.75" customHeight="1" x14ac:dyDescent="0.3">
      <c r="A45" s="51" t="str">
        <f>IF(OR(Payment!prev_total_owed&lt;=0,Payment!prev_total_owed=""),"",Payment!prev_pmt_num+1)</f>
        <v/>
      </c>
      <c r="B45" s="84"/>
      <c r="C45" s="99"/>
      <c r="D45" s="100"/>
      <c r="E45" s="58" t="str">
        <f>IF(B45="","",ROUND((B45-Payment!prev_date)*$N$8*Payment!prev_prin_balance,2))</f>
        <v/>
      </c>
      <c r="F45" s="56"/>
      <c r="G45" s="99"/>
      <c r="H45" s="99"/>
      <c r="I45" s="58" t="str">
        <f>IF(B45="","",Payment!prev_fee_balance+G45-H45)</f>
        <v/>
      </c>
      <c r="J45" s="58" t="str">
        <f>IF(B45="","",IF(ISBLANK(D45),MIN(C45-H45,Payment!prev_int_balance+E45),0))</f>
        <v/>
      </c>
      <c r="K45" s="58" t="str">
        <f>IF(B45="","",(Payment!prev_int_balance+E45)-J45)</f>
        <v/>
      </c>
      <c r="L45" s="58" t="str">
        <f t="shared" si="0"/>
        <v/>
      </c>
      <c r="M45" s="58" t="str">
        <f>IF(B45="","",Payment!prev_prin_balance-L45)</f>
        <v/>
      </c>
      <c r="N45" s="58" t="str">
        <f t="shared" si="1"/>
        <v/>
      </c>
      <c r="O45" s="31"/>
      <c r="P45" s="78"/>
      <c r="Q45" s="31"/>
      <c r="R45" s="31"/>
      <c r="S45" s="31"/>
      <c r="T45" s="31"/>
      <c r="U45" s="31"/>
      <c r="V45" s="31"/>
      <c r="W45" s="31"/>
      <c r="X45" s="31"/>
      <c r="Y45" s="31"/>
      <c r="Z45" s="31"/>
    </row>
    <row r="46" spans="1:26" ht="12.75" customHeight="1" x14ac:dyDescent="0.3">
      <c r="A46" s="51" t="str">
        <f>IF(OR(Payment!prev_total_owed&lt;=0,Payment!prev_total_owed=""),"",Payment!prev_pmt_num+1)</f>
        <v/>
      </c>
      <c r="B46" s="84"/>
      <c r="C46" s="99"/>
      <c r="D46" s="100"/>
      <c r="E46" s="58" t="str">
        <f>IF(B46="","",ROUND((B46-Payment!prev_date)*$N$8*Payment!prev_prin_balance,2))</f>
        <v/>
      </c>
      <c r="F46" s="56"/>
      <c r="G46" s="99"/>
      <c r="H46" s="99"/>
      <c r="I46" s="58" t="str">
        <f>IF(B46="","",Payment!prev_fee_balance+G46-H46)</f>
        <v/>
      </c>
      <c r="J46" s="58" t="str">
        <f>IF(B46="","",IF(ISBLANK(D46),MIN(C46-H46,Payment!prev_int_balance+E46),0))</f>
        <v/>
      </c>
      <c r="K46" s="58" t="str">
        <f>IF(B46="","",(Payment!prev_int_balance+E46)-J46)</f>
        <v/>
      </c>
      <c r="L46" s="58" t="str">
        <f t="shared" si="0"/>
        <v/>
      </c>
      <c r="M46" s="58" t="str">
        <f>IF(B46="","",Payment!prev_prin_balance-L46)</f>
        <v/>
      </c>
      <c r="N46" s="58" t="str">
        <f t="shared" si="1"/>
        <v/>
      </c>
      <c r="O46" s="31"/>
      <c r="P46" s="78"/>
      <c r="Q46" s="31"/>
      <c r="R46" s="31"/>
      <c r="S46" s="31"/>
      <c r="T46" s="31"/>
      <c r="U46" s="31"/>
      <c r="V46" s="31"/>
      <c r="W46" s="31"/>
      <c r="X46" s="31"/>
      <c r="Y46" s="31"/>
      <c r="Z46" s="31"/>
    </row>
    <row r="47" spans="1:26" ht="12.75" customHeight="1" x14ac:dyDescent="0.3">
      <c r="A47" s="51" t="str">
        <f>IF(OR(Payment!prev_total_owed&lt;=0,Payment!prev_total_owed=""),"",Payment!prev_pmt_num+1)</f>
        <v/>
      </c>
      <c r="B47" s="84"/>
      <c r="C47" s="99"/>
      <c r="D47" s="100"/>
      <c r="E47" s="58" t="str">
        <f>IF(B47="","",ROUND((B47-Payment!prev_date)*$N$8*Payment!prev_prin_balance,2))</f>
        <v/>
      </c>
      <c r="F47" s="56"/>
      <c r="G47" s="99"/>
      <c r="H47" s="99"/>
      <c r="I47" s="58" t="str">
        <f>IF(B47="","",Payment!prev_fee_balance+G47-H47)</f>
        <v/>
      </c>
      <c r="J47" s="58" t="str">
        <f>IF(B47="","",IF(ISBLANK(D47),MIN(C47-H47,Payment!prev_int_balance+E47),0))</f>
        <v/>
      </c>
      <c r="K47" s="58" t="str">
        <f>IF(B47="","",(Payment!prev_int_balance+E47)-J47)</f>
        <v/>
      </c>
      <c r="L47" s="58" t="str">
        <f t="shared" si="0"/>
        <v/>
      </c>
      <c r="M47" s="58" t="str">
        <f>IF(B47="","",Payment!prev_prin_balance-L47)</f>
        <v/>
      </c>
      <c r="N47" s="58" t="str">
        <f t="shared" si="1"/>
        <v/>
      </c>
      <c r="O47" s="31"/>
      <c r="P47" s="78"/>
      <c r="Q47" s="31"/>
      <c r="R47" s="31"/>
      <c r="S47" s="31"/>
      <c r="T47" s="31"/>
      <c r="U47" s="31"/>
      <c r="V47" s="31"/>
      <c r="W47" s="31"/>
      <c r="X47" s="31"/>
      <c r="Y47" s="31"/>
      <c r="Z47" s="31"/>
    </row>
    <row r="48" spans="1:26" ht="12.75" customHeight="1" x14ac:dyDescent="0.3">
      <c r="A48" s="51" t="str">
        <f>IF(OR(Payment!prev_total_owed&lt;=0,Payment!prev_total_owed=""),"",Payment!prev_pmt_num+1)</f>
        <v/>
      </c>
      <c r="B48" s="84"/>
      <c r="C48" s="99"/>
      <c r="D48" s="100"/>
      <c r="E48" s="58" t="str">
        <f>IF(B48="","",ROUND((B48-Payment!prev_date)*$N$8*Payment!prev_prin_balance,2))</f>
        <v/>
      </c>
      <c r="F48" s="56"/>
      <c r="G48" s="99"/>
      <c r="H48" s="99"/>
      <c r="I48" s="58" t="str">
        <f>IF(B48="","",Payment!prev_fee_balance+G48-H48)</f>
        <v/>
      </c>
      <c r="J48" s="58" t="str">
        <f>IF(B48="","",IF(ISBLANK(D48),MIN(C48-H48,Payment!prev_int_balance+E48),0))</f>
        <v/>
      </c>
      <c r="K48" s="58" t="str">
        <f>IF(B48="","",(Payment!prev_int_balance+E48)-J48)</f>
        <v/>
      </c>
      <c r="L48" s="58" t="str">
        <f t="shared" si="0"/>
        <v/>
      </c>
      <c r="M48" s="58" t="str">
        <f>IF(B48="","",Payment!prev_prin_balance-L48)</f>
        <v/>
      </c>
      <c r="N48" s="58" t="str">
        <f t="shared" si="1"/>
        <v/>
      </c>
      <c r="O48" s="31"/>
      <c r="P48" s="78"/>
      <c r="Q48" s="31"/>
      <c r="R48" s="31"/>
      <c r="S48" s="31"/>
      <c r="T48" s="31"/>
      <c r="U48" s="31"/>
      <c r="V48" s="31"/>
      <c r="W48" s="31"/>
      <c r="X48" s="31"/>
      <c r="Y48" s="31"/>
      <c r="Z48" s="31"/>
    </row>
    <row r="49" spans="1:26" ht="12.75" customHeight="1" x14ac:dyDescent="0.3">
      <c r="A49" s="51" t="str">
        <f>IF(OR(Payment!prev_total_owed&lt;=0,Payment!prev_total_owed=""),"",Payment!prev_pmt_num+1)</f>
        <v/>
      </c>
      <c r="B49" s="84"/>
      <c r="C49" s="99"/>
      <c r="D49" s="100"/>
      <c r="E49" s="58" t="str">
        <f>IF(B49="","",ROUND((B49-Payment!prev_date)*$N$8*Payment!prev_prin_balance,2))</f>
        <v/>
      </c>
      <c r="F49" s="56"/>
      <c r="G49" s="99"/>
      <c r="H49" s="99"/>
      <c r="I49" s="58" t="str">
        <f>IF(B49="","",Payment!prev_fee_balance+G49-H49)</f>
        <v/>
      </c>
      <c r="J49" s="58" t="str">
        <f>IF(B49="","",IF(ISBLANK(D49),MIN(C49-H49,Payment!prev_int_balance+E49),0))</f>
        <v/>
      </c>
      <c r="K49" s="58" t="str">
        <f>IF(B49="","",(Payment!prev_int_balance+E49)-J49)</f>
        <v/>
      </c>
      <c r="L49" s="58" t="str">
        <f t="shared" si="0"/>
        <v/>
      </c>
      <c r="M49" s="58" t="str">
        <f>IF(B49="","",Payment!prev_prin_balance-L49)</f>
        <v/>
      </c>
      <c r="N49" s="58" t="str">
        <f t="shared" si="1"/>
        <v/>
      </c>
      <c r="O49" s="31"/>
      <c r="P49" s="78"/>
      <c r="Q49" s="31"/>
      <c r="R49" s="31"/>
      <c r="S49" s="31"/>
      <c r="T49" s="31"/>
      <c r="U49" s="31"/>
      <c r="V49" s="31"/>
      <c r="W49" s="31"/>
      <c r="X49" s="31"/>
      <c r="Y49" s="31"/>
      <c r="Z49" s="31"/>
    </row>
    <row r="50" spans="1:26" ht="12.75" customHeight="1" x14ac:dyDescent="0.3">
      <c r="A50" s="51" t="str">
        <f>IF(OR(Payment!prev_total_owed&lt;=0,Payment!prev_total_owed=""),"",Payment!prev_pmt_num+1)</f>
        <v/>
      </c>
      <c r="B50" s="84"/>
      <c r="C50" s="99"/>
      <c r="D50" s="100"/>
      <c r="E50" s="58" t="str">
        <f>IF(B50="","",ROUND((B50-Payment!prev_date)*$N$8*Payment!prev_prin_balance,2))</f>
        <v/>
      </c>
      <c r="F50" s="56"/>
      <c r="G50" s="99"/>
      <c r="H50" s="99"/>
      <c r="I50" s="58" t="str">
        <f>IF(B50="","",Payment!prev_fee_balance+G50-H50)</f>
        <v/>
      </c>
      <c r="J50" s="58" t="str">
        <f>IF(B50="","",IF(ISBLANK(D50),MIN(C50-H50,Payment!prev_int_balance+E50),0))</f>
        <v/>
      </c>
      <c r="K50" s="58" t="str">
        <f>IF(B50="","",(Payment!prev_int_balance+E50)-J50)</f>
        <v/>
      </c>
      <c r="L50" s="58" t="str">
        <f t="shared" si="0"/>
        <v/>
      </c>
      <c r="M50" s="58" t="str">
        <f>IF(B50="","",Payment!prev_prin_balance-L50)</f>
        <v/>
      </c>
      <c r="N50" s="58" t="str">
        <f t="shared" si="1"/>
        <v/>
      </c>
      <c r="O50" s="31"/>
      <c r="P50" s="78"/>
      <c r="Q50" s="31"/>
      <c r="R50" s="31"/>
      <c r="S50" s="31"/>
      <c r="T50" s="31"/>
      <c r="U50" s="31"/>
      <c r="V50" s="31"/>
      <c r="W50" s="31"/>
      <c r="X50" s="31"/>
      <c r="Y50" s="31"/>
      <c r="Z50" s="31"/>
    </row>
    <row r="51" spans="1:26" ht="12.75" customHeight="1" x14ac:dyDescent="0.3">
      <c r="A51" s="51" t="str">
        <f>IF(OR(Payment!prev_total_owed&lt;=0,Payment!prev_total_owed=""),"",Payment!prev_pmt_num+1)</f>
        <v/>
      </c>
      <c r="B51" s="84"/>
      <c r="C51" s="99"/>
      <c r="D51" s="100"/>
      <c r="E51" s="58" t="str">
        <f>IF(B51="","",ROUND((B51-Payment!prev_date)*$N$8*Payment!prev_prin_balance,2))</f>
        <v/>
      </c>
      <c r="F51" s="56"/>
      <c r="G51" s="99"/>
      <c r="H51" s="99"/>
      <c r="I51" s="58" t="str">
        <f>IF(B51="","",Payment!prev_fee_balance+G51-H51)</f>
        <v/>
      </c>
      <c r="J51" s="58" t="str">
        <f>IF(B51="","",IF(ISBLANK(D51),MIN(C51-H51,Payment!prev_int_balance+E51),0))</f>
        <v/>
      </c>
      <c r="K51" s="58" t="str">
        <f>IF(B51="","",(Payment!prev_int_balance+E51)-J51)</f>
        <v/>
      </c>
      <c r="L51" s="58" t="str">
        <f t="shared" si="0"/>
        <v/>
      </c>
      <c r="M51" s="58" t="str">
        <f>IF(B51="","",Payment!prev_prin_balance-L51)</f>
        <v/>
      </c>
      <c r="N51" s="58" t="str">
        <f t="shared" si="1"/>
        <v/>
      </c>
      <c r="O51" s="31"/>
      <c r="P51" s="78"/>
      <c r="Q51" s="31"/>
      <c r="R51" s="31"/>
      <c r="S51" s="31"/>
      <c r="T51" s="31"/>
      <c r="U51" s="31"/>
      <c r="V51" s="31"/>
      <c r="W51" s="31"/>
      <c r="X51" s="31"/>
      <c r="Y51" s="31"/>
      <c r="Z51" s="31"/>
    </row>
    <row r="52" spans="1:26" ht="12.75" customHeight="1" x14ac:dyDescent="0.3">
      <c r="A52" s="51" t="str">
        <f>IF(OR(Payment!prev_total_owed&lt;=0,Payment!prev_total_owed=""),"",Payment!prev_pmt_num+1)</f>
        <v/>
      </c>
      <c r="B52" s="84"/>
      <c r="C52" s="99"/>
      <c r="D52" s="100"/>
      <c r="E52" s="58" t="str">
        <f>IF(B52="","",ROUND((B52-Payment!prev_date)*$N$8*Payment!prev_prin_balance,2))</f>
        <v/>
      </c>
      <c r="F52" s="56"/>
      <c r="G52" s="99"/>
      <c r="H52" s="99"/>
      <c r="I52" s="58" t="str">
        <f>IF(B52="","",Payment!prev_fee_balance+G52-H52)</f>
        <v/>
      </c>
      <c r="J52" s="58" t="str">
        <f>IF(B52="","",IF(ISBLANK(D52),MIN(C52-H52,Payment!prev_int_balance+E52),0))</f>
        <v/>
      </c>
      <c r="K52" s="58" t="str">
        <f>IF(B52="","",(Payment!prev_int_balance+E52)-J52)</f>
        <v/>
      </c>
      <c r="L52" s="58" t="str">
        <f t="shared" si="0"/>
        <v/>
      </c>
      <c r="M52" s="58" t="str">
        <f>IF(B52="","",Payment!prev_prin_balance-L52)</f>
        <v/>
      </c>
      <c r="N52" s="58" t="str">
        <f t="shared" si="1"/>
        <v/>
      </c>
      <c r="O52" s="31"/>
      <c r="P52" s="78"/>
      <c r="Q52" s="31"/>
      <c r="R52" s="31"/>
      <c r="S52" s="31"/>
      <c r="T52" s="31"/>
      <c r="U52" s="31"/>
      <c r="V52" s="31"/>
      <c r="W52" s="31"/>
      <c r="X52" s="31"/>
      <c r="Y52" s="31"/>
      <c r="Z52" s="31"/>
    </row>
    <row r="53" spans="1:26" ht="12.75" customHeight="1" x14ac:dyDescent="0.3">
      <c r="A53" s="51" t="str">
        <f>IF(OR(Payment!prev_total_owed&lt;=0,Payment!prev_total_owed=""),"",Payment!prev_pmt_num+1)</f>
        <v/>
      </c>
      <c r="B53" s="84"/>
      <c r="C53" s="99"/>
      <c r="D53" s="100"/>
      <c r="E53" s="58" t="str">
        <f>IF(B53="","",ROUND((B53-Payment!prev_date)*$N$8*Payment!prev_prin_balance,2))</f>
        <v/>
      </c>
      <c r="F53" s="56"/>
      <c r="G53" s="99"/>
      <c r="H53" s="99"/>
      <c r="I53" s="58" t="str">
        <f>IF(B53="","",Payment!prev_fee_balance+G53-H53)</f>
        <v/>
      </c>
      <c r="J53" s="58" t="str">
        <f>IF(B53="","",IF(ISBLANK(D53),MIN(C53-H53,Payment!prev_int_balance+E53),0))</f>
        <v/>
      </c>
      <c r="K53" s="58" t="str">
        <f>IF(B53="","",(Payment!prev_int_balance+E53)-J53)</f>
        <v/>
      </c>
      <c r="L53" s="58" t="str">
        <f t="shared" si="0"/>
        <v/>
      </c>
      <c r="M53" s="58" t="str">
        <f>IF(B53="","",Payment!prev_prin_balance-L53)</f>
        <v/>
      </c>
      <c r="N53" s="58" t="str">
        <f t="shared" si="1"/>
        <v/>
      </c>
      <c r="O53" s="31"/>
      <c r="P53" s="78"/>
      <c r="Q53" s="31"/>
      <c r="R53" s="31"/>
      <c r="S53" s="31"/>
      <c r="T53" s="31"/>
      <c r="U53" s="31"/>
      <c r="V53" s="31"/>
      <c r="W53" s="31"/>
      <c r="X53" s="31"/>
      <c r="Y53" s="31"/>
      <c r="Z53" s="31"/>
    </row>
    <row r="54" spans="1:26" ht="12.75" customHeight="1" x14ac:dyDescent="0.3">
      <c r="A54" s="51" t="str">
        <f>IF(OR(Payment!prev_total_owed&lt;=0,Payment!prev_total_owed=""),"",Payment!prev_pmt_num+1)</f>
        <v/>
      </c>
      <c r="B54" s="84"/>
      <c r="C54" s="99"/>
      <c r="D54" s="100"/>
      <c r="E54" s="58" t="str">
        <f>IF(B54="","",ROUND((B54-Payment!prev_date)*$N$8*Payment!prev_prin_balance,2))</f>
        <v/>
      </c>
      <c r="F54" s="56"/>
      <c r="G54" s="99"/>
      <c r="H54" s="99"/>
      <c r="I54" s="58" t="str">
        <f>IF(B54="","",Payment!prev_fee_balance+G54-H54)</f>
        <v/>
      </c>
      <c r="J54" s="58" t="str">
        <f>IF(B54="","",IF(ISBLANK(D54),MIN(C54-H54,Payment!prev_int_balance+E54),0))</f>
        <v/>
      </c>
      <c r="K54" s="58" t="str">
        <f>IF(B54="","",(Payment!prev_int_balance+E54)-J54)</f>
        <v/>
      </c>
      <c r="L54" s="58" t="str">
        <f t="shared" si="0"/>
        <v/>
      </c>
      <c r="M54" s="58" t="str">
        <f>IF(B54="","",Payment!prev_prin_balance-L54)</f>
        <v/>
      </c>
      <c r="N54" s="58" t="str">
        <f t="shared" si="1"/>
        <v/>
      </c>
      <c r="O54" s="31"/>
      <c r="P54" s="78"/>
      <c r="Q54" s="31"/>
      <c r="R54" s="31"/>
      <c r="S54" s="31"/>
      <c r="T54" s="31"/>
      <c r="U54" s="31"/>
      <c r="V54" s="31"/>
      <c r="W54" s="31"/>
      <c r="X54" s="31"/>
      <c r="Y54" s="31"/>
      <c r="Z54" s="31"/>
    </row>
    <row r="55" spans="1:26" ht="12.75" customHeight="1" x14ac:dyDescent="0.3">
      <c r="A55" s="51" t="str">
        <f>IF(OR(Payment!prev_total_owed&lt;=0,Payment!prev_total_owed=""),"",Payment!prev_pmt_num+1)</f>
        <v/>
      </c>
      <c r="B55" s="84"/>
      <c r="C55" s="99"/>
      <c r="D55" s="100"/>
      <c r="E55" s="58" t="str">
        <f>IF(B55="","",ROUND((B55-Payment!prev_date)*$N$8*Payment!prev_prin_balance,2))</f>
        <v/>
      </c>
      <c r="F55" s="56"/>
      <c r="G55" s="99"/>
      <c r="H55" s="99"/>
      <c r="I55" s="58" t="str">
        <f>IF(B55="","",Payment!prev_fee_balance+G55-H55)</f>
        <v/>
      </c>
      <c r="J55" s="58" t="str">
        <f>IF(B55="","",IF(ISBLANK(D55),MIN(C55-H55,Payment!prev_int_balance+E55),0))</f>
        <v/>
      </c>
      <c r="K55" s="58" t="str">
        <f>IF(B55="","",(Payment!prev_int_balance+E55)-J55)</f>
        <v/>
      </c>
      <c r="L55" s="58" t="str">
        <f t="shared" si="0"/>
        <v/>
      </c>
      <c r="M55" s="58" t="str">
        <f>IF(B55="","",Payment!prev_prin_balance-L55)</f>
        <v/>
      </c>
      <c r="N55" s="58" t="str">
        <f t="shared" si="1"/>
        <v/>
      </c>
      <c r="O55" s="31"/>
      <c r="P55" s="78"/>
      <c r="Q55" s="31"/>
      <c r="R55" s="31"/>
      <c r="S55" s="31"/>
      <c r="T55" s="31"/>
      <c r="U55" s="31"/>
      <c r="V55" s="31"/>
      <c r="W55" s="31"/>
      <c r="X55" s="31"/>
      <c r="Y55" s="31"/>
      <c r="Z55" s="31"/>
    </row>
    <row r="56" spans="1:26" ht="12.75" customHeight="1" x14ac:dyDescent="0.3">
      <c r="A56" s="51" t="str">
        <f>IF(OR(Payment!prev_total_owed&lt;=0,Payment!prev_total_owed=""),"",Payment!prev_pmt_num+1)</f>
        <v/>
      </c>
      <c r="B56" s="84"/>
      <c r="C56" s="99"/>
      <c r="D56" s="100"/>
      <c r="E56" s="58" t="str">
        <f>IF(B56="","",ROUND((B56-Payment!prev_date)*$N$8*Payment!prev_prin_balance,2))</f>
        <v/>
      </c>
      <c r="F56" s="56"/>
      <c r="G56" s="99"/>
      <c r="H56" s="99"/>
      <c r="I56" s="58" t="str">
        <f>IF(B56="","",Payment!prev_fee_balance+G56-H56)</f>
        <v/>
      </c>
      <c r="J56" s="58" t="str">
        <f>IF(B56="","",IF(ISBLANK(D56),MIN(C56-H56,Payment!prev_int_balance+E56),0))</f>
        <v/>
      </c>
      <c r="K56" s="58" t="str">
        <f>IF(B56="","",(Payment!prev_int_balance+E56)-J56)</f>
        <v/>
      </c>
      <c r="L56" s="58" t="str">
        <f t="shared" si="0"/>
        <v/>
      </c>
      <c r="M56" s="58" t="str">
        <f>IF(B56="","",Payment!prev_prin_balance-L56)</f>
        <v/>
      </c>
      <c r="N56" s="58" t="str">
        <f t="shared" si="1"/>
        <v/>
      </c>
      <c r="O56" s="31"/>
      <c r="P56" s="78"/>
      <c r="Q56" s="31"/>
      <c r="R56" s="31"/>
      <c r="S56" s="31"/>
      <c r="T56" s="31"/>
      <c r="U56" s="31"/>
      <c r="V56" s="31"/>
      <c r="W56" s="31"/>
      <c r="X56" s="31"/>
      <c r="Y56" s="31"/>
      <c r="Z56" s="31"/>
    </row>
    <row r="57" spans="1:26" ht="12.75" customHeight="1" x14ac:dyDescent="0.3">
      <c r="A57" s="51" t="str">
        <f>IF(OR(Payment!prev_total_owed&lt;=0,Payment!prev_total_owed=""),"",Payment!prev_pmt_num+1)</f>
        <v/>
      </c>
      <c r="B57" s="84"/>
      <c r="C57" s="99"/>
      <c r="D57" s="100"/>
      <c r="E57" s="58" t="str">
        <f>IF(B57="","",ROUND((B57-Payment!prev_date)*$N$8*Payment!prev_prin_balance,2))</f>
        <v/>
      </c>
      <c r="F57" s="56"/>
      <c r="G57" s="99"/>
      <c r="H57" s="99"/>
      <c r="I57" s="58" t="str">
        <f>IF(B57="","",Payment!prev_fee_balance+G57-H57)</f>
        <v/>
      </c>
      <c r="J57" s="58" t="str">
        <f>IF(B57="","",IF(ISBLANK(D57),MIN(C57-H57,Payment!prev_int_balance+E57),0))</f>
        <v/>
      </c>
      <c r="K57" s="58" t="str">
        <f>IF(B57="","",(Payment!prev_int_balance+E57)-J57)</f>
        <v/>
      </c>
      <c r="L57" s="58" t="str">
        <f t="shared" si="0"/>
        <v/>
      </c>
      <c r="M57" s="58" t="str">
        <f>IF(B57="","",Payment!prev_prin_balance-L57)</f>
        <v/>
      </c>
      <c r="N57" s="58" t="str">
        <f t="shared" si="1"/>
        <v/>
      </c>
      <c r="O57" s="31"/>
      <c r="P57" s="78"/>
      <c r="Q57" s="31"/>
      <c r="R57" s="31"/>
      <c r="S57" s="31"/>
      <c r="T57" s="31"/>
      <c r="U57" s="31"/>
      <c r="V57" s="31"/>
      <c r="W57" s="31"/>
      <c r="X57" s="31"/>
      <c r="Y57" s="31"/>
      <c r="Z57" s="31"/>
    </row>
    <row r="58" spans="1:26" ht="12.75" customHeight="1" x14ac:dyDescent="0.3">
      <c r="A58" s="51" t="str">
        <f>IF(OR(Payment!prev_total_owed&lt;=0,Payment!prev_total_owed=""),"",Payment!prev_pmt_num+1)</f>
        <v/>
      </c>
      <c r="B58" s="84"/>
      <c r="C58" s="99"/>
      <c r="D58" s="100"/>
      <c r="E58" s="58" t="str">
        <f>IF(B58="","",ROUND((B58-Payment!prev_date)*$N$8*Payment!prev_prin_balance,2))</f>
        <v/>
      </c>
      <c r="F58" s="56"/>
      <c r="G58" s="99"/>
      <c r="H58" s="99"/>
      <c r="I58" s="58" t="str">
        <f>IF(B58="","",Payment!prev_fee_balance+G58-H58)</f>
        <v/>
      </c>
      <c r="J58" s="58" t="str">
        <f>IF(B58="","",IF(ISBLANK(D58),MIN(C58-H58,Payment!prev_int_balance+E58),0))</f>
        <v/>
      </c>
      <c r="K58" s="58" t="str">
        <f>IF(B58="","",(Payment!prev_int_balance+E58)-J58)</f>
        <v/>
      </c>
      <c r="L58" s="58" t="str">
        <f t="shared" si="0"/>
        <v/>
      </c>
      <c r="M58" s="58" t="str">
        <f>IF(B58="","",Payment!prev_prin_balance-L58)</f>
        <v/>
      </c>
      <c r="N58" s="58" t="str">
        <f t="shared" si="1"/>
        <v/>
      </c>
      <c r="O58" s="31"/>
      <c r="P58" s="78"/>
      <c r="Q58" s="31"/>
      <c r="R58" s="31"/>
      <c r="S58" s="31"/>
      <c r="T58" s="31"/>
      <c r="U58" s="31"/>
      <c r="V58" s="31"/>
      <c r="W58" s="31"/>
      <c r="X58" s="31"/>
      <c r="Y58" s="31"/>
      <c r="Z58" s="31"/>
    </row>
    <row r="59" spans="1:26" ht="12.75" customHeight="1" x14ac:dyDescent="0.3">
      <c r="A59" s="51" t="str">
        <f>IF(OR(Payment!prev_total_owed&lt;=0,Payment!prev_total_owed=""),"",Payment!prev_pmt_num+1)</f>
        <v/>
      </c>
      <c r="B59" s="84"/>
      <c r="C59" s="99"/>
      <c r="D59" s="100"/>
      <c r="E59" s="58" t="str">
        <f>IF(B59="","",ROUND((B59-Payment!prev_date)*$N$8*Payment!prev_prin_balance,2))</f>
        <v/>
      </c>
      <c r="F59" s="56"/>
      <c r="G59" s="99"/>
      <c r="H59" s="99"/>
      <c r="I59" s="58" t="str">
        <f>IF(B59="","",Payment!prev_fee_balance+G59-H59)</f>
        <v/>
      </c>
      <c r="J59" s="58" t="str">
        <f>IF(B59="","",IF(ISBLANK(D59),MIN(C59-H59,Payment!prev_int_balance+E59),0))</f>
        <v/>
      </c>
      <c r="K59" s="58" t="str">
        <f>IF(B59="","",(Payment!prev_int_balance+E59)-J59)</f>
        <v/>
      </c>
      <c r="L59" s="58" t="str">
        <f t="shared" si="0"/>
        <v/>
      </c>
      <c r="M59" s="58" t="str">
        <f>IF(B59="","",Payment!prev_prin_balance-L59)</f>
        <v/>
      </c>
      <c r="N59" s="58" t="str">
        <f t="shared" si="1"/>
        <v/>
      </c>
      <c r="O59" s="31"/>
      <c r="P59" s="78"/>
      <c r="Q59" s="31"/>
      <c r="R59" s="31"/>
      <c r="S59" s="31"/>
      <c r="T59" s="31"/>
      <c r="U59" s="31"/>
      <c r="V59" s="31"/>
      <c r="W59" s="31"/>
      <c r="X59" s="31"/>
      <c r="Y59" s="31"/>
      <c r="Z59" s="31"/>
    </row>
    <row r="60" spans="1:26" ht="12.75" customHeight="1" x14ac:dyDescent="0.3">
      <c r="A60" s="51" t="str">
        <f>IF(OR(Payment!prev_total_owed&lt;=0,Payment!prev_total_owed=""),"",Payment!prev_pmt_num+1)</f>
        <v/>
      </c>
      <c r="B60" s="84"/>
      <c r="C60" s="99"/>
      <c r="D60" s="100"/>
      <c r="E60" s="58" t="str">
        <f>IF(B60="","",ROUND((B60-Payment!prev_date)*$N$8*Payment!prev_prin_balance,2))</f>
        <v/>
      </c>
      <c r="F60" s="56"/>
      <c r="G60" s="99"/>
      <c r="H60" s="99"/>
      <c r="I60" s="58" t="str">
        <f>IF(B60="","",Payment!prev_fee_balance+G60-H60)</f>
        <v/>
      </c>
      <c r="J60" s="58" t="str">
        <f>IF(B60="","",IF(ISBLANK(D60),MIN(C60-H60,Payment!prev_int_balance+E60),0))</f>
        <v/>
      </c>
      <c r="K60" s="58" t="str">
        <f>IF(B60="","",(Payment!prev_int_balance+E60)-J60)</f>
        <v/>
      </c>
      <c r="L60" s="58" t="str">
        <f t="shared" si="0"/>
        <v/>
      </c>
      <c r="M60" s="58" t="str">
        <f>IF(B60="","",Payment!prev_prin_balance-L60)</f>
        <v/>
      </c>
      <c r="N60" s="58" t="str">
        <f t="shared" si="1"/>
        <v/>
      </c>
      <c r="O60" s="31"/>
      <c r="P60" s="78"/>
      <c r="Q60" s="31"/>
      <c r="R60" s="31"/>
      <c r="S60" s="31"/>
      <c r="T60" s="31"/>
      <c r="U60" s="31"/>
      <c r="V60" s="31"/>
      <c r="W60" s="31"/>
      <c r="X60" s="31"/>
      <c r="Y60" s="31"/>
      <c r="Z60" s="31"/>
    </row>
    <row r="61" spans="1:26" ht="12.75" customHeight="1" x14ac:dyDescent="0.3">
      <c r="A61" s="51" t="str">
        <f>IF(OR(Payment!prev_total_owed&lt;=0,Payment!prev_total_owed=""),"",Payment!prev_pmt_num+1)</f>
        <v/>
      </c>
      <c r="B61" s="84"/>
      <c r="C61" s="99"/>
      <c r="D61" s="100"/>
      <c r="E61" s="58" t="str">
        <f>IF(B61="","",ROUND((B61-Payment!prev_date)*$N$8*Payment!prev_prin_balance,2))</f>
        <v/>
      </c>
      <c r="F61" s="56"/>
      <c r="G61" s="99"/>
      <c r="H61" s="99"/>
      <c r="I61" s="58" t="str">
        <f>IF(B61="","",Payment!prev_fee_balance+G61-H61)</f>
        <v/>
      </c>
      <c r="J61" s="58" t="str">
        <f>IF(B61="","",IF(ISBLANK(D61),MIN(C61-H61,Payment!prev_int_balance+E61),0))</f>
        <v/>
      </c>
      <c r="K61" s="58" t="str">
        <f>IF(B61="","",(Payment!prev_int_balance+E61)-J61)</f>
        <v/>
      </c>
      <c r="L61" s="58" t="str">
        <f t="shared" si="0"/>
        <v/>
      </c>
      <c r="M61" s="58" t="str">
        <f>IF(B61="","",Payment!prev_prin_balance-L61)</f>
        <v/>
      </c>
      <c r="N61" s="58" t="str">
        <f t="shared" si="1"/>
        <v/>
      </c>
      <c r="O61" s="31"/>
      <c r="P61" s="78"/>
      <c r="Q61" s="31"/>
      <c r="R61" s="31"/>
      <c r="S61" s="31"/>
      <c r="T61" s="31"/>
      <c r="U61" s="31"/>
      <c r="V61" s="31"/>
      <c r="W61" s="31"/>
      <c r="X61" s="31"/>
      <c r="Y61" s="31"/>
      <c r="Z61" s="31"/>
    </row>
    <row r="62" spans="1:26" ht="12.75" customHeight="1" x14ac:dyDescent="0.3">
      <c r="A62" s="51" t="str">
        <f>IF(OR(Payment!prev_total_owed&lt;=0,Payment!prev_total_owed=""),"",Payment!prev_pmt_num+1)</f>
        <v/>
      </c>
      <c r="B62" s="84"/>
      <c r="C62" s="99"/>
      <c r="D62" s="100"/>
      <c r="E62" s="58" t="str">
        <f>IF(B62="","",ROUND((B62-Payment!prev_date)*$N$8*Payment!prev_prin_balance,2))</f>
        <v/>
      </c>
      <c r="F62" s="56"/>
      <c r="G62" s="99"/>
      <c r="H62" s="99"/>
      <c r="I62" s="58" t="str">
        <f>IF(B62="","",Payment!prev_fee_balance+G62-H62)</f>
        <v/>
      </c>
      <c r="J62" s="58" t="str">
        <f>IF(B62="","",IF(ISBLANK(D62),MIN(C62-H62,Payment!prev_int_balance+E62),0))</f>
        <v/>
      </c>
      <c r="K62" s="58" t="str">
        <f>IF(B62="","",(Payment!prev_int_balance+E62)-J62)</f>
        <v/>
      </c>
      <c r="L62" s="58" t="str">
        <f t="shared" si="0"/>
        <v/>
      </c>
      <c r="M62" s="58" t="str">
        <f>IF(B62="","",Payment!prev_prin_balance-L62)</f>
        <v/>
      </c>
      <c r="N62" s="58" t="str">
        <f t="shared" si="1"/>
        <v/>
      </c>
      <c r="O62" s="31"/>
      <c r="P62" s="78"/>
      <c r="Q62" s="31"/>
      <c r="R62" s="31"/>
      <c r="S62" s="31"/>
      <c r="T62" s="31"/>
      <c r="U62" s="31"/>
      <c r="V62" s="31"/>
      <c r="W62" s="31"/>
      <c r="X62" s="31"/>
      <c r="Y62" s="31"/>
      <c r="Z62" s="31"/>
    </row>
    <row r="63" spans="1:26" ht="12.75" customHeight="1" x14ac:dyDescent="0.3">
      <c r="A63" s="51" t="str">
        <f>IF(OR(Payment!prev_total_owed&lt;=0,Payment!prev_total_owed=""),"",Payment!prev_pmt_num+1)</f>
        <v/>
      </c>
      <c r="B63" s="84"/>
      <c r="C63" s="99"/>
      <c r="D63" s="100"/>
      <c r="E63" s="58" t="str">
        <f>IF(B63="","",ROUND((B63-Payment!prev_date)*$N$8*Payment!prev_prin_balance,2))</f>
        <v/>
      </c>
      <c r="F63" s="56"/>
      <c r="G63" s="99"/>
      <c r="H63" s="99"/>
      <c r="I63" s="58" t="str">
        <f>IF(B63="","",Payment!prev_fee_balance+G63-H63)</f>
        <v/>
      </c>
      <c r="J63" s="58" t="str">
        <f>IF(B63="","",IF(ISBLANK(D63),MIN(C63-H63,Payment!prev_int_balance+E63),0))</f>
        <v/>
      </c>
      <c r="K63" s="58" t="str">
        <f>IF(B63="","",(Payment!prev_int_balance+E63)-J63)</f>
        <v/>
      </c>
      <c r="L63" s="58" t="str">
        <f t="shared" si="0"/>
        <v/>
      </c>
      <c r="M63" s="58" t="str">
        <f>IF(B63="","",Payment!prev_prin_balance-L63)</f>
        <v/>
      </c>
      <c r="N63" s="58" t="str">
        <f t="shared" si="1"/>
        <v/>
      </c>
      <c r="O63" s="31"/>
      <c r="P63" s="78"/>
      <c r="Q63" s="31"/>
      <c r="R63" s="31"/>
      <c r="S63" s="31"/>
      <c r="T63" s="31"/>
      <c r="U63" s="31"/>
      <c r="V63" s="31"/>
      <c r="W63" s="31"/>
      <c r="X63" s="31"/>
      <c r="Y63" s="31"/>
      <c r="Z63" s="31"/>
    </row>
    <row r="64" spans="1:26" ht="12.75" customHeight="1" x14ac:dyDescent="0.3">
      <c r="A64" s="51" t="str">
        <f>IF(OR(Payment!prev_total_owed&lt;=0,Payment!prev_total_owed=""),"",Payment!prev_pmt_num+1)</f>
        <v/>
      </c>
      <c r="B64" s="84"/>
      <c r="C64" s="99"/>
      <c r="D64" s="100"/>
      <c r="E64" s="58" t="str">
        <f>IF(B64="","",ROUND((B64-Payment!prev_date)*$N$8*Payment!prev_prin_balance,2))</f>
        <v/>
      </c>
      <c r="F64" s="56"/>
      <c r="G64" s="99"/>
      <c r="H64" s="99"/>
      <c r="I64" s="58" t="str">
        <f>IF(B64="","",Payment!prev_fee_balance+G64-H64)</f>
        <v/>
      </c>
      <c r="J64" s="58" t="str">
        <f>IF(B64="","",IF(ISBLANK(D64),MIN(C64-H64,Payment!prev_int_balance+E64),0))</f>
        <v/>
      </c>
      <c r="K64" s="58" t="str">
        <f>IF(B64="","",(Payment!prev_int_balance+E64)-J64)</f>
        <v/>
      </c>
      <c r="L64" s="58" t="str">
        <f t="shared" si="0"/>
        <v/>
      </c>
      <c r="M64" s="58" t="str">
        <f>IF(B64="","",Payment!prev_prin_balance-L64)</f>
        <v/>
      </c>
      <c r="N64" s="58" t="str">
        <f t="shared" si="1"/>
        <v/>
      </c>
      <c r="O64" s="31"/>
      <c r="P64" s="78"/>
      <c r="Q64" s="31"/>
      <c r="R64" s="31"/>
      <c r="S64" s="31"/>
      <c r="T64" s="31"/>
      <c r="U64" s="31"/>
      <c r="V64" s="31"/>
      <c r="W64" s="31"/>
      <c r="X64" s="31"/>
      <c r="Y64" s="31"/>
      <c r="Z64" s="31"/>
    </row>
    <row r="65" spans="1:26" ht="12.75" customHeight="1" x14ac:dyDescent="0.3">
      <c r="A65" s="51" t="str">
        <f>IF(OR(Payment!prev_total_owed&lt;=0,Payment!prev_total_owed=""),"",Payment!prev_pmt_num+1)</f>
        <v/>
      </c>
      <c r="B65" s="84"/>
      <c r="C65" s="99"/>
      <c r="D65" s="100"/>
      <c r="E65" s="58" t="str">
        <f>IF(B65="","",ROUND((B65-Payment!prev_date)*$N$8*Payment!prev_prin_balance,2))</f>
        <v/>
      </c>
      <c r="F65" s="56"/>
      <c r="G65" s="99"/>
      <c r="H65" s="99"/>
      <c r="I65" s="58" t="str">
        <f>IF(B65="","",Payment!prev_fee_balance+G65-H65)</f>
        <v/>
      </c>
      <c r="J65" s="58" t="str">
        <f>IF(B65="","",IF(ISBLANK(D65),MIN(C65-H65,Payment!prev_int_balance+E65),0))</f>
        <v/>
      </c>
      <c r="K65" s="58" t="str">
        <f>IF(B65="","",(Payment!prev_int_balance+E65)-J65)</f>
        <v/>
      </c>
      <c r="L65" s="58" t="str">
        <f t="shared" si="0"/>
        <v/>
      </c>
      <c r="M65" s="58" t="str">
        <f>IF(B65="","",Payment!prev_prin_balance-L65)</f>
        <v/>
      </c>
      <c r="N65" s="58" t="str">
        <f t="shared" si="1"/>
        <v/>
      </c>
      <c r="O65" s="31"/>
      <c r="P65" s="78"/>
      <c r="Q65" s="31"/>
      <c r="R65" s="31"/>
      <c r="S65" s="31"/>
      <c r="T65" s="31"/>
      <c r="U65" s="31"/>
      <c r="V65" s="31"/>
      <c r="W65" s="31"/>
      <c r="X65" s="31"/>
      <c r="Y65" s="31"/>
      <c r="Z65" s="31"/>
    </row>
    <row r="66" spans="1:26" ht="12.75" customHeight="1" x14ac:dyDescent="0.3">
      <c r="A66" s="51" t="str">
        <f>IF(OR(Payment!prev_total_owed&lt;=0,Payment!prev_total_owed=""),"",Payment!prev_pmt_num+1)</f>
        <v/>
      </c>
      <c r="B66" s="84"/>
      <c r="C66" s="99"/>
      <c r="D66" s="100"/>
      <c r="E66" s="58" t="str">
        <f>IF(B66="","",ROUND((B66-Payment!prev_date)*$N$8*Payment!prev_prin_balance,2))</f>
        <v/>
      </c>
      <c r="F66" s="56"/>
      <c r="G66" s="99"/>
      <c r="H66" s="99"/>
      <c r="I66" s="58" t="str">
        <f>IF(B66="","",Payment!prev_fee_balance+G66-H66)</f>
        <v/>
      </c>
      <c r="J66" s="58" t="str">
        <f>IF(B66="","",IF(ISBLANK(D66),MIN(C66-H66,Payment!prev_int_balance+E66),0))</f>
        <v/>
      </c>
      <c r="K66" s="58" t="str">
        <f>IF(B66="","",(Payment!prev_int_balance+E66)-J66)</f>
        <v/>
      </c>
      <c r="L66" s="58" t="str">
        <f t="shared" si="0"/>
        <v/>
      </c>
      <c r="M66" s="58" t="str">
        <f>IF(B66="","",Payment!prev_prin_balance-L66)</f>
        <v/>
      </c>
      <c r="N66" s="58" t="str">
        <f t="shared" si="1"/>
        <v/>
      </c>
      <c r="O66" s="31"/>
      <c r="P66" s="78"/>
      <c r="Q66" s="31"/>
      <c r="R66" s="31"/>
      <c r="S66" s="31"/>
      <c r="T66" s="31"/>
      <c r="U66" s="31"/>
      <c r="V66" s="31"/>
      <c r="W66" s="31"/>
      <c r="X66" s="31"/>
      <c r="Y66" s="31"/>
      <c r="Z66" s="31"/>
    </row>
    <row r="67" spans="1:26" ht="12.75" customHeight="1" x14ac:dyDescent="0.3">
      <c r="A67" s="51" t="str">
        <f>IF(OR(Payment!prev_total_owed&lt;=0,Payment!prev_total_owed=""),"",Payment!prev_pmt_num+1)</f>
        <v/>
      </c>
      <c r="B67" s="84"/>
      <c r="C67" s="99"/>
      <c r="D67" s="100"/>
      <c r="E67" s="58" t="str">
        <f>IF(B67="","",ROUND((B67-Payment!prev_date)*$N$8*Payment!prev_prin_balance,2))</f>
        <v/>
      </c>
      <c r="F67" s="56"/>
      <c r="G67" s="99"/>
      <c r="H67" s="99"/>
      <c r="I67" s="58" t="str">
        <f>IF(B67="","",Payment!prev_fee_balance+G67-H67)</f>
        <v/>
      </c>
      <c r="J67" s="58" t="str">
        <f>IF(B67="","",IF(ISBLANK(D67),MIN(C67-H67,Payment!prev_int_balance+E67),0))</f>
        <v/>
      </c>
      <c r="K67" s="58" t="str">
        <f>IF(B67="","",(Payment!prev_int_balance+E67)-J67)</f>
        <v/>
      </c>
      <c r="L67" s="58" t="str">
        <f t="shared" si="0"/>
        <v/>
      </c>
      <c r="M67" s="58" t="str">
        <f>IF(B67="","",Payment!prev_prin_balance-L67)</f>
        <v/>
      </c>
      <c r="N67" s="58" t="str">
        <f t="shared" si="1"/>
        <v/>
      </c>
      <c r="O67" s="31"/>
      <c r="P67" s="78"/>
      <c r="Q67" s="31"/>
      <c r="R67" s="31"/>
      <c r="S67" s="31"/>
      <c r="T67" s="31"/>
      <c r="U67" s="31"/>
      <c r="V67" s="31"/>
      <c r="W67" s="31"/>
      <c r="X67" s="31"/>
      <c r="Y67" s="31"/>
      <c r="Z67" s="31"/>
    </row>
    <row r="68" spans="1:26" ht="12.75" customHeight="1" x14ac:dyDescent="0.3">
      <c r="A68" s="51" t="str">
        <f>IF(OR(Payment!prev_total_owed&lt;=0,Payment!prev_total_owed=""),"",Payment!prev_pmt_num+1)</f>
        <v/>
      </c>
      <c r="B68" s="84"/>
      <c r="C68" s="99"/>
      <c r="D68" s="100"/>
      <c r="E68" s="58" t="str">
        <f>IF(B68="","",ROUND((B68-Payment!prev_date)*$N$8*Payment!prev_prin_balance,2))</f>
        <v/>
      </c>
      <c r="F68" s="56"/>
      <c r="G68" s="99"/>
      <c r="H68" s="99"/>
      <c r="I68" s="58" t="str">
        <f>IF(B68="","",Payment!prev_fee_balance+G68-H68)</f>
        <v/>
      </c>
      <c r="J68" s="58" t="str">
        <f>IF(B68="","",IF(ISBLANK(D68),MIN(C68-H68,Payment!prev_int_balance+E68),0))</f>
        <v/>
      </c>
      <c r="K68" s="58" t="str">
        <f>IF(B68="","",(Payment!prev_int_balance+E68)-J68)</f>
        <v/>
      </c>
      <c r="L68" s="58" t="str">
        <f t="shared" si="0"/>
        <v/>
      </c>
      <c r="M68" s="58" t="str">
        <f>IF(B68="","",Payment!prev_prin_balance-L68)</f>
        <v/>
      </c>
      <c r="N68" s="58" t="str">
        <f t="shared" si="1"/>
        <v/>
      </c>
      <c r="O68" s="31"/>
      <c r="P68" s="78"/>
      <c r="Q68" s="31"/>
      <c r="R68" s="31"/>
      <c r="S68" s="31"/>
      <c r="T68" s="31"/>
      <c r="U68" s="31"/>
      <c r="V68" s="31"/>
      <c r="W68" s="31"/>
      <c r="X68" s="31"/>
      <c r="Y68" s="31"/>
      <c r="Z68" s="31"/>
    </row>
    <row r="69" spans="1:26" ht="12.75" customHeight="1" x14ac:dyDescent="0.3">
      <c r="A69" s="51" t="str">
        <f>IF(OR(Payment!prev_total_owed&lt;=0,Payment!prev_total_owed=""),"",Payment!prev_pmt_num+1)</f>
        <v/>
      </c>
      <c r="B69" s="84"/>
      <c r="C69" s="99"/>
      <c r="D69" s="100"/>
      <c r="E69" s="58" t="str">
        <f>IF(B69="","",ROUND((B69-Payment!prev_date)*$N$8*Payment!prev_prin_balance,2))</f>
        <v/>
      </c>
      <c r="F69" s="56"/>
      <c r="G69" s="99"/>
      <c r="H69" s="99"/>
      <c r="I69" s="58" t="str">
        <f>IF(B69="","",Payment!prev_fee_balance+G69-H69)</f>
        <v/>
      </c>
      <c r="J69" s="58" t="str">
        <f>IF(B69="","",IF(ISBLANK(D69),MIN(C69-H69,Payment!prev_int_balance+E69),0))</f>
        <v/>
      </c>
      <c r="K69" s="58" t="str">
        <f>IF(B69="","",(Payment!prev_int_balance+E69)-J69)</f>
        <v/>
      </c>
      <c r="L69" s="58" t="str">
        <f t="shared" si="0"/>
        <v/>
      </c>
      <c r="M69" s="58" t="str">
        <f>IF(B69="","",Payment!prev_prin_balance-L69)</f>
        <v/>
      </c>
      <c r="N69" s="58" t="str">
        <f t="shared" si="1"/>
        <v/>
      </c>
      <c r="O69" s="31"/>
      <c r="P69" s="78"/>
      <c r="Q69" s="31"/>
      <c r="R69" s="31"/>
      <c r="S69" s="31"/>
      <c r="T69" s="31"/>
      <c r="U69" s="31"/>
      <c r="V69" s="31"/>
      <c r="W69" s="31"/>
      <c r="X69" s="31"/>
      <c r="Y69" s="31"/>
      <c r="Z69" s="31"/>
    </row>
    <row r="70" spans="1:26" ht="12.75" customHeight="1" x14ac:dyDescent="0.3">
      <c r="A70" s="51" t="str">
        <f>IF(OR(Payment!prev_total_owed&lt;=0,Payment!prev_total_owed=""),"",Payment!prev_pmt_num+1)</f>
        <v/>
      </c>
      <c r="B70" s="84"/>
      <c r="C70" s="99"/>
      <c r="D70" s="100"/>
      <c r="E70" s="58" t="str">
        <f>IF(B70="","",ROUND((B70-Payment!prev_date)*$N$8*Payment!prev_prin_balance,2))</f>
        <v/>
      </c>
      <c r="F70" s="56"/>
      <c r="G70" s="99"/>
      <c r="H70" s="99"/>
      <c r="I70" s="58" t="str">
        <f>IF(B70="","",Payment!prev_fee_balance+G70-H70)</f>
        <v/>
      </c>
      <c r="J70" s="58" t="str">
        <f>IF(B70="","",IF(ISBLANK(D70),MIN(C70-H70,Payment!prev_int_balance+E70),0))</f>
        <v/>
      </c>
      <c r="K70" s="58" t="str">
        <f>IF(B70="","",(Payment!prev_int_balance+E70)-J70)</f>
        <v/>
      </c>
      <c r="L70" s="58" t="str">
        <f t="shared" si="0"/>
        <v/>
      </c>
      <c r="M70" s="58" t="str">
        <f>IF(B70="","",Payment!prev_prin_balance-L70)</f>
        <v/>
      </c>
      <c r="N70" s="58" t="str">
        <f t="shared" si="1"/>
        <v/>
      </c>
      <c r="O70" s="31"/>
      <c r="P70" s="78"/>
      <c r="Q70" s="31"/>
      <c r="R70" s="31"/>
      <c r="S70" s="31"/>
      <c r="T70" s="31"/>
      <c r="U70" s="31"/>
      <c r="V70" s="31"/>
      <c r="W70" s="31"/>
      <c r="X70" s="31"/>
      <c r="Y70" s="31"/>
      <c r="Z70" s="31"/>
    </row>
    <row r="71" spans="1:26" ht="12.75" customHeight="1" x14ac:dyDescent="0.3">
      <c r="A71" s="51" t="str">
        <f>IF(OR(Payment!prev_total_owed&lt;=0,Payment!prev_total_owed=""),"",Payment!prev_pmt_num+1)</f>
        <v/>
      </c>
      <c r="B71" s="84"/>
      <c r="C71" s="99"/>
      <c r="D71" s="100"/>
      <c r="E71" s="58" t="str">
        <f>IF(B71="","",ROUND((B71-Payment!prev_date)*$N$8*Payment!prev_prin_balance,2))</f>
        <v/>
      </c>
      <c r="F71" s="56"/>
      <c r="G71" s="99"/>
      <c r="H71" s="99"/>
      <c r="I71" s="58" t="str">
        <f>IF(B71="","",Payment!prev_fee_balance+G71-H71)</f>
        <v/>
      </c>
      <c r="J71" s="58" t="str">
        <f>IF(B71="","",IF(ISBLANK(D71),MIN(C71-H71,Payment!prev_int_balance+E71),0))</f>
        <v/>
      </c>
      <c r="K71" s="58" t="str">
        <f>IF(B71="","",(Payment!prev_int_balance+E71)-J71)</f>
        <v/>
      </c>
      <c r="L71" s="58" t="str">
        <f t="shared" si="0"/>
        <v/>
      </c>
      <c r="M71" s="58" t="str">
        <f>IF(B71="","",Payment!prev_prin_balance-L71)</f>
        <v/>
      </c>
      <c r="N71" s="58" t="str">
        <f t="shared" si="1"/>
        <v/>
      </c>
      <c r="O71" s="31"/>
      <c r="P71" s="78"/>
      <c r="Q71" s="31"/>
      <c r="R71" s="31"/>
      <c r="S71" s="31"/>
      <c r="T71" s="31"/>
      <c r="U71" s="31"/>
      <c r="V71" s="31"/>
      <c r="W71" s="31"/>
      <c r="X71" s="31"/>
      <c r="Y71" s="31"/>
      <c r="Z71" s="31"/>
    </row>
    <row r="72" spans="1:26" ht="12.75" customHeight="1" x14ac:dyDescent="0.3">
      <c r="A72" s="51" t="str">
        <f>IF(OR(Payment!prev_total_owed&lt;=0,Payment!prev_total_owed=""),"",Payment!prev_pmt_num+1)</f>
        <v/>
      </c>
      <c r="B72" s="84"/>
      <c r="C72" s="99"/>
      <c r="D72" s="100"/>
      <c r="E72" s="58" t="str">
        <f>IF(B72="","",ROUND((B72-Payment!prev_date)*$N$8*Payment!prev_prin_balance,2))</f>
        <v/>
      </c>
      <c r="F72" s="56"/>
      <c r="G72" s="99"/>
      <c r="H72" s="99"/>
      <c r="I72" s="58" t="str">
        <f>IF(B72="","",Payment!prev_fee_balance+G72-H72)</f>
        <v/>
      </c>
      <c r="J72" s="58" t="str">
        <f>IF(B72="","",IF(ISBLANK(D72),MIN(C72-H72,Payment!prev_int_balance+E72),0))</f>
        <v/>
      </c>
      <c r="K72" s="58" t="str">
        <f>IF(B72="","",(Payment!prev_int_balance+E72)-J72)</f>
        <v/>
      </c>
      <c r="L72" s="58" t="str">
        <f t="shared" si="0"/>
        <v/>
      </c>
      <c r="M72" s="58" t="str">
        <f>IF(B72="","",Payment!prev_prin_balance-L72)</f>
        <v/>
      </c>
      <c r="N72" s="58" t="str">
        <f t="shared" si="1"/>
        <v/>
      </c>
      <c r="O72" s="31"/>
      <c r="P72" s="78"/>
      <c r="Q72" s="31"/>
      <c r="R72" s="31"/>
      <c r="S72" s="31"/>
      <c r="T72" s="31"/>
      <c r="U72" s="31"/>
      <c r="V72" s="31"/>
      <c r="W72" s="31"/>
      <c r="X72" s="31"/>
      <c r="Y72" s="31"/>
      <c r="Z72" s="31"/>
    </row>
    <row r="73" spans="1:26" ht="12.75" customHeight="1" x14ac:dyDescent="0.3">
      <c r="A73" s="51" t="str">
        <f>IF(OR(Payment!prev_total_owed&lt;=0,Payment!prev_total_owed=""),"",Payment!prev_pmt_num+1)</f>
        <v/>
      </c>
      <c r="B73" s="84"/>
      <c r="C73" s="99"/>
      <c r="D73" s="100"/>
      <c r="E73" s="58" t="str">
        <f>IF(B73="","",ROUND((B73-Payment!prev_date)*$N$8*Payment!prev_prin_balance,2))</f>
        <v/>
      </c>
      <c r="F73" s="56"/>
      <c r="G73" s="99"/>
      <c r="H73" s="99"/>
      <c r="I73" s="58" t="str">
        <f>IF(B73="","",Payment!prev_fee_balance+G73-H73)</f>
        <v/>
      </c>
      <c r="J73" s="58" t="str">
        <f>IF(B73="","",IF(ISBLANK(D73),MIN(C73-H73,Payment!prev_int_balance+E73),0))</f>
        <v/>
      </c>
      <c r="K73" s="58" t="str">
        <f>IF(B73="","",(Payment!prev_int_balance+E73)-J73)</f>
        <v/>
      </c>
      <c r="L73" s="58" t="str">
        <f t="shared" si="0"/>
        <v/>
      </c>
      <c r="M73" s="58" t="str">
        <f>IF(B73="","",Payment!prev_prin_balance-L73)</f>
        <v/>
      </c>
      <c r="N73" s="58" t="str">
        <f t="shared" si="1"/>
        <v/>
      </c>
      <c r="O73" s="31"/>
      <c r="P73" s="78"/>
      <c r="Q73" s="31"/>
      <c r="R73" s="31"/>
      <c r="S73" s="31"/>
      <c r="T73" s="31"/>
      <c r="U73" s="31"/>
      <c r="V73" s="31"/>
      <c r="W73" s="31"/>
      <c r="X73" s="31"/>
      <c r="Y73" s="31"/>
      <c r="Z73" s="31"/>
    </row>
    <row r="74" spans="1:26" ht="12.75" customHeight="1" x14ac:dyDescent="0.3">
      <c r="A74" s="51" t="str">
        <f>IF(OR(Payment!prev_total_owed&lt;=0,Payment!prev_total_owed=""),"",Payment!prev_pmt_num+1)</f>
        <v/>
      </c>
      <c r="B74" s="84"/>
      <c r="C74" s="99"/>
      <c r="D74" s="100"/>
      <c r="E74" s="58" t="str">
        <f>IF(B74="","",ROUND((B74-Payment!prev_date)*$N$8*Payment!prev_prin_balance,2))</f>
        <v/>
      </c>
      <c r="F74" s="56"/>
      <c r="G74" s="99"/>
      <c r="H74" s="99"/>
      <c r="I74" s="58" t="str">
        <f>IF(B74="","",Payment!prev_fee_balance+G74-H74)</f>
        <v/>
      </c>
      <c r="J74" s="58" t="str">
        <f>IF(B74="","",IF(ISBLANK(D74),MIN(C74-H74,Payment!prev_int_balance+E74),0))</f>
        <v/>
      </c>
      <c r="K74" s="58" t="str">
        <f>IF(B74="","",(Payment!prev_int_balance+E74)-J74)</f>
        <v/>
      </c>
      <c r="L74" s="58" t="str">
        <f t="shared" si="0"/>
        <v/>
      </c>
      <c r="M74" s="58" t="str">
        <f>IF(B74="","",Payment!prev_prin_balance-L74)</f>
        <v/>
      </c>
      <c r="N74" s="58" t="str">
        <f t="shared" si="1"/>
        <v/>
      </c>
      <c r="O74" s="31"/>
      <c r="P74" s="78"/>
      <c r="Q74" s="31"/>
      <c r="R74" s="31"/>
      <c r="S74" s="31"/>
      <c r="T74" s="31"/>
      <c r="U74" s="31"/>
      <c r="V74" s="31"/>
      <c r="W74" s="31"/>
      <c r="X74" s="31"/>
      <c r="Y74" s="31"/>
      <c r="Z74" s="31"/>
    </row>
    <row r="75" spans="1:26" ht="12.75" customHeight="1" x14ac:dyDescent="0.3">
      <c r="A75" s="51" t="str">
        <f>IF(OR(Payment!prev_total_owed&lt;=0,Payment!prev_total_owed=""),"",Payment!prev_pmt_num+1)</f>
        <v/>
      </c>
      <c r="B75" s="84"/>
      <c r="C75" s="99"/>
      <c r="D75" s="100"/>
      <c r="E75" s="58" t="str">
        <f>IF(B75="","",ROUND((B75-Payment!prev_date)*$N$8*Payment!prev_prin_balance,2))</f>
        <v/>
      </c>
      <c r="F75" s="56"/>
      <c r="G75" s="99"/>
      <c r="H75" s="99"/>
      <c r="I75" s="58" t="str">
        <f>IF(B75="","",Payment!prev_fee_balance+G75-H75)</f>
        <v/>
      </c>
      <c r="J75" s="58" t="str">
        <f>IF(B75="","",IF(ISBLANK(D75),MIN(C75-H75,Payment!prev_int_balance+E75),0))</f>
        <v/>
      </c>
      <c r="K75" s="58" t="str">
        <f>IF(B75="","",(Payment!prev_int_balance+E75)-J75)</f>
        <v/>
      </c>
      <c r="L75" s="58" t="str">
        <f t="shared" si="0"/>
        <v/>
      </c>
      <c r="M75" s="58" t="str">
        <f>IF(B75="","",Payment!prev_prin_balance-L75)</f>
        <v/>
      </c>
      <c r="N75" s="58" t="str">
        <f t="shared" si="1"/>
        <v/>
      </c>
      <c r="O75" s="31"/>
      <c r="P75" s="78"/>
      <c r="Q75" s="31"/>
      <c r="R75" s="31"/>
      <c r="S75" s="31"/>
      <c r="T75" s="31"/>
      <c r="U75" s="31"/>
      <c r="V75" s="31"/>
      <c r="W75" s="31"/>
      <c r="X75" s="31"/>
      <c r="Y75" s="31"/>
      <c r="Z75" s="31"/>
    </row>
    <row r="76" spans="1:26" ht="12.75" customHeight="1" x14ac:dyDescent="0.3">
      <c r="A76" s="51" t="str">
        <f>IF(OR(Payment!prev_total_owed&lt;=0,Payment!prev_total_owed=""),"",Payment!prev_pmt_num+1)</f>
        <v/>
      </c>
      <c r="B76" s="84"/>
      <c r="C76" s="99"/>
      <c r="D76" s="100"/>
      <c r="E76" s="58" t="str">
        <f>IF(B76="","",ROUND((B76-Payment!prev_date)*$N$8*Payment!prev_prin_balance,2))</f>
        <v/>
      </c>
      <c r="F76" s="56"/>
      <c r="G76" s="99"/>
      <c r="H76" s="99"/>
      <c r="I76" s="58" t="str">
        <f>IF(B76="","",Payment!prev_fee_balance+G76-H76)</f>
        <v/>
      </c>
      <c r="J76" s="58" t="str">
        <f>IF(B76="","",IF(ISBLANK(D76),MIN(C76-H76,Payment!prev_int_balance+E76),0))</f>
        <v/>
      </c>
      <c r="K76" s="58" t="str">
        <f>IF(B76="","",(Payment!prev_int_balance+E76)-J76)</f>
        <v/>
      </c>
      <c r="L76" s="58" t="str">
        <f t="shared" si="0"/>
        <v/>
      </c>
      <c r="M76" s="58" t="str">
        <f>IF(B76="","",Payment!prev_prin_balance-L76)</f>
        <v/>
      </c>
      <c r="N76" s="58" t="str">
        <f t="shared" si="1"/>
        <v/>
      </c>
      <c r="O76" s="31"/>
      <c r="P76" s="78"/>
      <c r="Q76" s="31"/>
      <c r="R76" s="31"/>
      <c r="S76" s="31"/>
      <c r="T76" s="31"/>
      <c r="U76" s="31"/>
      <c r="V76" s="31"/>
      <c r="W76" s="31"/>
      <c r="X76" s="31"/>
      <c r="Y76" s="31"/>
      <c r="Z76" s="31"/>
    </row>
    <row r="77" spans="1:26" ht="12.75" customHeight="1" x14ac:dyDescent="0.3">
      <c r="A77" s="51" t="str">
        <f>IF(OR(Payment!prev_total_owed&lt;=0,Payment!prev_total_owed=""),"",Payment!prev_pmt_num+1)</f>
        <v/>
      </c>
      <c r="B77" s="84"/>
      <c r="C77" s="99"/>
      <c r="D77" s="100"/>
      <c r="E77" s="58" t="str">
        <f>IF(B77="","",ROUND((B77-Payment!prev_date)*$N$8*Payment!prev_prin_balance,2))</f>
        <v/>
      </c>
      <c r="F77" s="56"/>
      <c r="G77" s="99"/>
      <c r="H77" s="99"/>
      <c r="I77" s="58" t="str">
        <f>IF(B77="","",Payment!prev_fee_balance+G77-H77)</f>
        <v/>
      </c>
      <c r="J77" s="58" t="str">
        <f>IF(B77="","",IF(ISBLANK(D77),MIN(C77-H77,Payment!prev_int_balance+E77),0))</f>
        <v/>
      </c>
      <c r="K77" s="58" t="str">
        <f>IF(B77="","",(Payment!prev_int_balance+E77)-J77)</f>
        <v/>
      </c>
      <c r="L77" s="58" t="str">
        <f t="shared" si="0"/>
        <v/>
      </c>
      <c r="M77" s="58" t="str">
        <f>IF(B77="","",Payment!prev_prin_balance-L77)</f>
        <v/>
      </c>
      <c r="N77" s="58" t="str">
        <f t="shared" si="1"/>
        <v/>
      </c>
      <c r="O77" s="31"/>
      <c r="P77" s="78"/>
      <c r="Q77" s="31"/>
      <c r="R77" s="31"/>
      <c r="S77" s="31"/>
      <c r="T77" s="31"/>
      <c r="U77" s="31"/>
      <c r="V77" s="31"/>
      <c r="W77" s="31"/>
      <c r="X77" s="31"/>
      <c r="Y77" s="31"/>
      <c r="Z77" s="31"/>
    </row>
    <row r="78" spans="1:26" ht="12.75" customHeight="1" x14ac:dyDescent="0.3">
      <c r="A78" s="51" t="str">
        <f>IF(OR(Payment!prev_total_owed&lt;=0,Payment!prev_total_owed=""),"",Payment!prev_pmt_num+1)</f>
        <v/>
      </c>
      <c r="B78" s="84"/>
      <c r="C78" s="99"/>
      <c r="D78" s="100"/>
      <c r="E78" s="58" t="str">
        <f>IF(B78="","",ROUND((B78-Payment!prev_date)*$N$8*Payment!prev_prin_balance,2))</f>
        <v/>
      </c>
      <c r="F78" s="56"/>
      <c r="G78" s="99"/>
      <c r="H78" s="99"/>
      <c r="I78" s="58" t="str">
        <f>IF(B78="","",Payment!prev_fee_balance+G78-H78)</f>
        <v/>
      </c>
      <c r="J78" s="58" t="str">
        <f>IF(B78="","",IF(ISBLANK(D78),MIN(C78-H78,Payment!prev_int_balance+E78),0))</f>
        <v/>
      </c>
      <c r="K78" s="58" t="str">
        <f>IF(B78="","",(Payment!prev_int_balance+E78)-J78)</f>
        <v/>
      </c>
      <c r="L78" s="58" t="str">
        <f t="shared" si="0"/>
        <v/>
      </c>
      <c r="M78" s="58" t="str">
        <f>IF(B78="","",Payment!prev_prin_balance-L78)</f>
        <v/>
      </c>
      <c r="N78" s="58" t="str">
        <f t="shared" si="1"/>
        <v/>
      </c>
      <c r="O78" s="31"/>
      <c r="P78" s="78"/>
      <c r="Q78" s="31"/>
      <c r="R78" s="31"/>
      <c r="S78" s="31"/>
      <c r="T78" s="31"/>
      <c r="U78" s="31"/>
      <c r="V78" s="31"/>
      <c r="W78" s="31"/>
      <c r="X78" s="31"/>
      <c r="Y78" s="31"/>
      <c r="Z78" s="31"/>
    </row>
    <row r="79" spans="1:26" ht="12.75" customHeight="1" x14ac:dyDescent="0.3">
      <c r="A79" s="51" t="str">
        <f>IF(OR(Payment!prev_total_owed&lt;=0,Payment!prev_total_owed=""),"",Payment!prev_pmt_num+1)</f>
        <v/>
      </c>
      <c r="B79" s="84"/>
      <c r="C79" s="99"/>
      <c r="D79" s="100"/>
      <c r="E79" s="58" t="str">
        <f>IF(B79="","",ROUND((B79-Payment!prev_date)*$N$8*Payment!prev_prin_balance,2))</f>
        <v/>
      </c>
      <c r="F79" s="56"/>
      <c r="G79" s="99"/>
      <c r="H79" s="99"/>
      <c r="I79" s="58" t="str">
        <f>IF(B79="","",Payment!prev_fee_balance+G79-H79)</f>
        <v/>
      </c>
      <c r="J79" s="58" t="str">
        <f>IF(B79="","",IF(ISBLANK(D79),MIN(C79-H79,Payment!prev_int_balance+E79),0))</f>
        <v/>
      </c>
      <c r="K79" s="58" t="str">
        <f>IF(B79="","",(Payment!prev_int_balance+E79)-J79)</f>
        <v/>
      </c>
      <c r="L79" s="58" t="str">
        <f t="shared" si="0"/>
        <v/>
      </c>
      <c r="M79" s="58" t="str">
        <f>IF(B79="","",Payment!prev_prin_balance-L79)</f>
        <v/>
      </c>
      <c r="N79" s="58" t="str">
        <f t="shared" si="1"/>
        <v/>
      </c>
      <c r="O79" s="31"/>
      <c r="P79" s="78"/>
      <c r="Q79" s="31"/>
      <c r="R79" s="31"/>
      <c r="S79" s="31"/>
      <c r="T79" s="31"/>
      <c r="U79" s="31"/>
      <c r="V79" s="31"/>
      <c r="W79" s="31"/>
      <c r="X79" s="31"/>
      <c r="Y79" s="31"/>
      <c r="Z79" s="31"/>
    </row>
    <row r="80" spans="1:26" ht="12.75" customHeight="1" x14ac:dyDescent="0.3">
      <c r="A80" s="51" t="str">
        <f>IF(OR(Payment!prev_total_owed&lt;=0,Payment!prev_total_owed=""),"",Payment!prev_pmt_num+1)</f>
        <v/>
      </c>
      <c r="B80" s="84"/>
      <c r="C80" s="99"/>
      <c r="D80" s="100"/>
      <c r="E80" s="58" t="str">
        <f>IF(B80="","",ROUND((B80-Payment!prev_date)*$N$8*Payment!prev_prin_balance,2))</f>
        <v/>
      </c>
      <c r="F80" s="56"/>
      <c r="G80" s="99"/>
      <c r="H80" s="99"/>
      <c r="I80" s="58" t="str">
        <f>IF(B80="","",Payment!prev_fee_balance+G80-H80)</f>
        <v/>
      </c>
      <c r="J80" s="58" t="str">
        <f>IF(B80="","",IF(ISBLANK(D80),MIN(C80-H80,Payment!prev_int_balance+E80),0))</f>
        <v/>
      </c>
      <c r="K80" s="58" t="str">
        <f>IF(B80="","",(Payment!prev_int_balance+E80)-J80)</f>
        <v/>
      </c>
      <c r="L80" s="58" t="str">
        <f t="shared" si="0"/>
        <v/>
      </c>
      <c r="M80" s="58" t="str">
        <f>IF(B80="","",Payment!prev_prin_balance-L80)</f>
        <v/>
      </c>
      <c r="N80" s="58" t="str">
        <f t="shared" si="1"/>
        <v/>
      </c>
      <c r="O80" s="31"/>
      <c r="P80" s="78"/>
      <c r="Q80" s="31"/>
      <c r="R80" s="31"/>
      <c r="S80" s="31"/>
      <c r="T80" s="31"/>
      <c r="U80" s="31"/>
      <c r="V80" s="31"/>
      <c r="W80" s="31"/>
      <c r="X80" s="31"/>
      <c r="Y80" s="31"/>
      <c r="Z80" s="31"/>
    </row>
    <row r="81" spans="1:26" ht="12.75" customHeight="1" x14ac:dyDescent="0.3">
      <c r="A81" s="51" t="str">
        <f>IF(OR(Payment!prev_total_owed&lt;=0,Payment!prev_total_owed=""),"",Payment!prev_pmt_num+1)</f>
        <v/>
      </c>
      <c r="B81" s="84"/>
      <c r="C81" s="99"/>
      <c r="D81" s="100"/>
      <c r="E81" s="58" t="str">
        <f>IF(B81="","",ROUND((B81-Payment!prev_date)*$N$8*Payment!prev_prin_balance,2))</f>
        <v/>
      </c>
      <c r="F81" s="56"/>
      <c r="G81" s="99"/>
      <c r="H81" s="99"/>
      <c r="I81" s="58" t="str">
        <f>IF(B81="","",Payment!prev_fee_balance+G81-H81)</f>
        <v/>
      </c>
      <c r="J81" s="58" t="str">
        <f>IF(B81="","",IF(ISBLANK(D81),MIN(C81-H81,Payment!prev_int_balance+E81),0))</f>
        <v/>
      </c>
      <c r="K81" s="58" t="str">
        <f>IF(B81="","",(Payment!prev_int_balance+E81)-J81)</f>
        <v/>
      </c>
      <c r="L81" s="58" t="str">
        <f t="shared" si="0"/>
        <v/>
      </c>
      <c r="M81" s="58" t="str">
        <f>IF(B81="","",Payment!prev_prin_balance-L81)</f>
        <v/>
      </c>
      <c r="N81" s="58" t="str">
        <f t="shared" si="1"/>
        <v/>
      </c>
      <c r="O81" s="31"/>
      <c r="P81" s="78"/>
      <c r="Q81" s="31"/>
      <c r="R81" s="31"/>
      <c r="S81" s="31"/>
      <c r="T81" s="31"/>
      <c r="U81" s="31"/>
      <c r="V81" s="31"/>
      <c r="W81" s="31"/>
      <c r="X81" s="31"/>
      <c r="Y81" s="31"/>
      <c r="Z81" s="31"/>
    </row>
    <row r="82" spans="1:26" ht="12.75" customHeight="1" x14ac:dyDescent="0.3">
      <c r="A82" s="51" t="str">
        <f>IF(OR(Payment!prev_total_owed&lt;=0,Payment!prev_total_owed=""),"",Payment!prev_pmt_num+1)</f>
        <v/>
      </c>
      <c r="B82" s="84"/>
      <c r="C82" s="99"/>
      <c r="D82" s="100"/>
      <c r="E82" s="58" t="str">
        <f>IF(B82="","",ROUND((B82-Payment!prev_date)*$N$8*Payment!prev_prin_balance,2))</f>
        <v/>
      </c>
      <c r="F82" s="56"/>
      <c r="G82" s="99"/>
      <c r="H82" s="99"/>
      <c r="I82" s="58" t="str">
        <f>IF(B82="","",Payment!prev_fee_balance+G82-H82)</f>
        <v/>
      </c>
      <c r="J82" s="58" t="str">
        <f>IF(B82="","",IF(ISBLANK(D82),MIN(C82-H82,Payment!prev_int_balance+E82),0))</f>
        <v/>
      </c>
      <c r="K82" s="58" t="str">
        <f>IF(B82="","",(Payment!prev_int_balance+E82)-J82)</f>
        <v/>
      </c>
      <c r="L82" s="58" t="str">
        <f t="shared" si="0"/>
        <v/>
      </c>
      <c r="M82" s="58" t="str">
        <f>IF(B82="","",Payment!prev_prin_balance-L82)</f>
        <v/>
      </c>
      <c r="N82" s="58" t="str">
        <f t="shared" si="1"/>
        <v/>
      </c>
      <c r="O82" s="31"/>
      <c r="P82" s="78"/>
      <c r="Q82" s="31"/>
      <c r="R82" s="31"/>
      <c r="S82" s="31"/>
      <c r="T82" s="31"/>
      <c r="U82" s="31"/>
      <c r="V82" s="31"/>
      <c r="W82" s="31"/>
      <c r="X82" s="31"/>
      <c r="Y82" s="31"/>
      <c r="Z82" s="31"/>
    </row>
    <row r="83" spans="1:26" ht="12.75" customHeight="1" x14ac:dyDescent="0.3">
      <c r="A83" s="51" t="str">
        <f>IF(OR(Payment!prev_total_owed&lt;=0,Payment!prev_total_owed=""),"",Payment!prev_pmt_num+1)</f>
        <v/>
      </c>
      <c r="B83" s="84"/>
      <c r="C83" s="99"/>
      <c r="D83" s="100"/>
      <c r="E83" s="58" t="str">
        <f>IF(B83="","",ROUND((B83-Payment!prev_date)*$N$8*Payment!prev_prin_balance,2))</f>
        <v/>
      </c>
      <c r="F83" s="56"/>
      <c r="G83" s="99"/>
      <c r="H83" s="99"/>
      <c r="I83" s="58" t="str">
        <f>IF(B83="","",Payment!prev_fee_balance+G83-H83)</f>
        <v/>
      </c>
      <c r="J83" s="58" t="str">
        <f>IF(B83="","",IF(ISBLANK(D83),MIN(C83-H83,Payment!prev_int_balance+E83),0))</f>
        <v/>
      </c>
      <c r="K83" s="58" t="str">
        <f>IF(B83="","",(Payment!prev_int_balance+E83)-J83)</f>
        <v/>
      </c>
      <c r="L83" s="58" t="str">
        <f t="shared" si="0"/>
        <v/>
      </c>
      <c r="M83" s="58" t="str">
        <f>IF(B83="","",Payment!prev_prin_balance-L83)</f>
        <v/>
      </c>
      <c r="N83" s="58" t="str">
        <f t="shared" si="1"/>
        <v/>
      </c>
      <c r="O83" s="31"/>
      <c r="P83" s="78"/>
      <c r="Q83" s="31"/>
      <c r="R83" s="31"/>
      <c r="S83" s="31"/>
      <c r="T83" s="31"/>
      <c r="U83" s="31"/>
      <c r="V83" s="31"/>
      <c r="W83" s="31"/>
      <c r="X83" s="31"/>
      <c r="Y83" s="31"/>
      <c r="Z83" s="31"/>
    </row>
    <row r="84" spans="1:26" ht="12.75" customHeight="1" x14ac:dyDescent="0.3">
      <c r="A84" s="51" t="str">
        <f>IF(OR(Payment!prev_total_owed&lt;=0,Payment!prev_total_owed=""),"",Payment!prev_pmt_num+1)</f>
        <v/>
      </c>
      <c r="B84" s="84"/>
      <c r="C84" s="99"/>
      <c r="D84" s="100"/>
      <c r="E84" s="58" t="str">
        <f>IF(B84="","",ROUND((B84-Payment!prev_date)*$N$8*Payment!prev_prin_balance,2))</f>
        <v/>
      </c>
      <c r="F84" s="56"/>
      <c r="G84" s="99"/>
      <c r="H84" s="99"/>
      <c r="I84" s="58" t="str">
        <f>IF(B84="","",Payment!prev_fee_balance+G84-H84)</f>
        <v/>
      </c>
      <c r="J84" s="58" t="str">
        <f>IF(B84="","",IF(ISBLANK(D84),MIN(C84-H84,Payment!prev_int_balance+E84),0))</f>
        <v/>
      </c>
      <c r="K84" s="58" t="str">
        <f>IF(B84="","",(Payment!prev_int_balance+E84)-J84)</f>
        <v/>
      </c>
      <c r="L84" s="58" t="str">
        <f t="shared" si="0"/>
        <v/>
      </c>
      <c r="M84" s="58" t="str">
        <f>IF(B84="","",Payment!prev_prin_balance-L84)</f>
        <v/>
      </c>
      <c r="N84" s="58" t="str">
        <f t="shared" si="1"/>
        <v/>
      </c>
      <c r="O84" s="31"/>
      <c r="P84" s="78"/>
      <c r="Q84" s="31"/>
      <c r="R84" s="31"/>
      <c r="S84" s="31"/>
      <c r="T84" s="31"/>
      <c r="U84" s="31"/>
      <c r="V84" s="31"/>
      <c r="W84" s="31"/>
      <c r="X84" s="31"/>
      <c r="Y84" s="31"/>
      <c r="Z84" s="31"/>
    </row>
    <row r="85" spans="1:26" ht="12.75" customHeight="1" x14ac:dyDescent="0.3">
      <c r="A85" s="51" t="str">
        <f>IF(OR(Payment!prev_total_owed&lt;=0,Payment!prev_total_owed=""),"",Payment!prev_pmt_num+1)</f>
        <v/>
      </c>
      <c r="B85" s="84"/>
      <c r="C85" s="99"/>
      <c r="D85" s="100"/>
      <c r="E85" s="58" t="str">
        <f>IF(B85="","",ROUND((B85-Payment!prev_date)*$N$8*Payment!prev_prin_balance,2))</f>
        <v/>
      </c>
      <c r="F85" s="56"/>
      <c r="G85" s="99"/>
      <c r="H85" s="99"/>
      <c r="I85" s="58" t="str">
        <f>IF(B85="","",Payment!prev_fee_balance+G85-H85)</f>
        <v/>
      </c>
      <c r="J85" s="58" t="str">
        <f>IF(B85="","",IF(ISBLANK(D85),MIN(C85-H85,Payment!prev_int_balance+E85),0))</f>
        <v/>
      </c>
      <c r="K85" s="58" t="str">
        <f>IF(B85="","",(Payment!prev_int_balance+E85)-J85)</f>
        <v/>
      </c>
      <c r="L85" s="58" t="str">
        <f t="shared" si="0"/>
        <v/>
      </c>
      <c r="M85" s="58" t="str">
        <f>IF(B85="","",Payment!prev_prin_balance-L85)</f>
        <v/>
      </c>
      <c r="N85" s="58" t="str">
        <f t="shared" si="1"/>
        <v/>
      </c>
      <c r="O85" s="31"/>
      <c r="P85" s="78"/>
      <c r="Q85" s="31"/>
      <c r="R85" s="31"/>
      <c r="S85" s="31"/>
      <c r="T85" s="31"/>
      <c r="U85" s="31"/>
      <c r="V85" s="31"/>
      <c r="W85" s="31"/>
      <c r="X85" s="31"/>
      <c r="Y85" s="31"/>
      <c r="Z85" s="31"/>
    </row>
    <row r="86" spans="1:26" ht="12.75" customHeight="1" x14ac:dyDescent="0.3">
      <c r="A86" s="51" t="str">
        <f>IF(OR(Payment!prev_total_owed&lt;=0,Payment!prev_total_owed=""),"",Payment!prev_pmt_num+1)</f>
        <v/>
      </c>
      <c r="B86" s="84"/>
      <c r="C86" s="99"/>
      <c r="D86" s="100"/>
      <c r="E86" s="58" t="str">
        <f>IF(B86="","",ROUND((B86-Payment!prev_date)*$N$8*Payment!prev_prin_balance,2))</f>
        <v/>
      </c>
      <c r="F86" s="56"/>
      <c r="G86" s="99"/>
      <c r="H86" s="99"/>
      <c r="I86" s="58" t="str">
        <f>IF(B86="","",Payment!prev_fee_balance+G86-H86)</f>
        <v/>
      </c>
      <c r="J86" s="58" t="str">
        <f>IF(B86="","",IF(ISBLANK(D86),MIN(C86-H86,Payment!prev_int_balance+E86),0))</f>
        <v/>
      </c>
      <c r="K86" s="58" t="str">
        <f>IF(B86="","",(Payment!prev_int_balance+E86)-J86)</f>
        <v/>
      </c>
      <c r="L86" s="58" t="str">
        <f t="shared" si="0"/>
        <v/>
      </c>
      <c r="M86" s="58" t="str">
        <f>IF(B86="","",Payment!prev_prin_balance-L86)</f>
        <v/>
      </c>
      <c r="N86" s="58" t="str">
        <f t="shared" si="1"/>
        <v/>
      </c>
      <c r="O86" s="31"/>
      <c r="P86" s="78"/>
      <c r="Q86" s="31"/>
      <c r="R86" s="31"/>
      <c r="S86" s="31"/>
      <c r="T86" s="31"/>
      <c r="U86" s="31"/>
      <c r="V86" s="31"/>
      <c r="W86" s="31"/>
      <c r="X86" s="31"/>
      <c r="Y86" s="31"/>
      <c r="Z86" s="31"/>
    </row>
    <row r="87" spans="1:26" ht="12.75" customHeight="1" x14ac:dyDescent="0.3">
      <c r="A87" s="51" t="str">
        <f>IF(OR(Payment!prev_total_owed&lt;=0,Payment!prev_total_owed=""),"",Payment!prev_pmt_num+1)</f>
        <v/>
      </c>
      <c r="B87" s="84"/>
      <c r="C87" s="99"/>
      <c r="D87" s="100"/>
      <c r="E87" s="58" t="str">
        <f>IF(B87="","",ROUND((B87-Payment!prev_date)*$N$8*Payment!prev_prin_balance,2))</f>
        <v/>
      </c>
      <c r="F87" s="56"/>
      <c r="G87" s="99"/>
      <c r="H87" s="99"/>
      <c r="I87" s="58" t="str">
        <f>IF(B87="","",Payment!prev_fee_balance+G87-H87)</f>
        <v/>
      </c>
      <c r="J87" s="58" t="str">
        <f>IF(B87="","",IF(ISBLANK(D87),MIN(C87-H87,Payment!prev_int_balance+E87),0))</f>
        <v/>
      </c>
      <c r="K87" s="58" t="str">
        <f>IF(B87="","",(Payment!prev_int_balance+E87)-J87)</f>
        <v/>
      </c>
      <c r="L87" s="58" t="str">
        <f t="shared" si="0"/>
        <v/>
      </c>
      <c r="M87" s="58" t="str">
        <f>IF(B87="","",Payment!prev_prin_balance-L87)</f>
        <v/>
      </c>
      <c r="N87" s="58" t="str">
        <f t="shared" si="1"/>
        <v/>
      </c>
      <c r="O87" s="31"/>
      <c r="P87" s="78"/>
      <c r="Q87" s="31"/>
      <c r="R87" s="31"/>
      <c r="S87" s="31"/>
      <c r="T87" s="31"/>
      <c r="U87" s="31"/>
      <c r="V87" s="31"/>
      <c r="W87" s="31"/>
      <c r="X87" s="31"/>
      <c r="Y87" s="31"/>
      <c r="Z87" s="31"/>
    </row>
    <row r="88" spans="1:26" ht="12.75" customHeight="1" x14ac:dyDescent="0.3">
      <c r="A88" s="51" t="str">
        <f>IF(OR(Payment!prev_total_owed&lt;=0,Payment!prev_total_owed=""),"",Payment!prev_pmt_num+1)</f>
        <v/>
      </c>
      <c r="B88" s="84"/>
      <c r="C88" s="99"/>
      <c r="D88" s="100"/>
      <c r="E88" s="58" t="str">
        <f>IF(B88="","",ROUND((B88-Payment!prev_date)*$N$8*Payment!prev_prin_balance,2))</f>
        <v/>
      </c>
      <c r="F88" s="56"/>
      <c r="G88" s="99"/>
      <c r="H88" s="99"/>
      <c r="I88" s="58" t="str">
        <f>IF(B88="","",Payment!prev_fee_balance+G88-H88)</f>
        <v/>
      </c>
      <c r="J88" s="58" t="str">
        <f>IF(B88="","",IF(ISBLANK(D88),MIN(C88-H88,Payment!prev_int_balance+E88),0))</f>
        <v/>
      </c>
      <c r="K88" s="58" t="str">
        <f>IF(B88="","",(Payment!prev_int_balance+E88)-J88)</f>
        <v/>
      </c>
      <c r="L88" s="58" t="str">
        <f t="shared" si="0"/>
        <v/>
      </c>
      <c r="M88" s="58" t="str">
        <f>IF(B88="","",Payment!prev_prin_balance-L88)</f>
        <v/>
      </c>
      <c r="N88" s="58" t="str">
        <f t="shared" si="1"/>
        <v/>
      </c>
      <c r="O88" s="31"/>
      <c r="P88" s="78"/>
      <c r="Q88" s="31"/>
      <c r="R88" s="31"/>
      <c r="S88" s="31"/>
      <c r="T88" s="31"/>
      <c r="U88" s="31"/>
      <c r="V88" s="31"/>
      <c r="W88" s="31"/>
      <c r="X88" s="31"/>
      <c r="Y88" s="31"/>
      <c r="Z88" s="31"/>
    </row>
    <row r="89" spans="1:26" ht="12.75" customHeight="1" x14ac:dyDescent="0.3">
      <c r="A89" s="51" t="str">
        <f>IF(OR(Payment!prev_total_owed&lt;=0,Payment!prev_total_owed=""),"",Payment!prev_pmt_num+1)</f>
        <v/>
      </c>
      <c r="B89" s="84"/>
      <c r="C89" s="99"/>
      <c r="D89" s="100"/>
      <c r="E89" s="58" t="str">
        <f>IF(B89="","",ROUND((B89-Payment!prev_date)*$N$8*Payment!prev_prin_balance,2))</f>
        <v/>
      </c>
      <c r="F89" s="56"/>
      <c r="G89" s="99"/>
      <c r="H89" s="99"/>
      <c r="I89" s="58" t="str">
        <f>IF(B89="","",Payment!prev_fee_balance+G89-H89)</f>
        <v/>
      </c>
      <c r="J89" s="58" t="str">
        <f>IF(B89="","",IF(ISBLANK(D89),MIN(C89-H89,Payment!prev_int_balance+E89),0))</f>
        <v/>
      </c>
      <c r="K89" s="58" t="str">
        <f>IF(B89="","",(Payment!prev_int_balance+E89)-J89)</f>
        <v/>
      </c>
      <c r="L89" s="58" t="str">
        <f t="shared" si="0"/>
        <v/>
      </c>
      <c r="M89" s="58" t="str">
        <f>IF(B89="","",Payment!prev_prin_balance-L89)</f>
        <v/>
      </c>
      <c r="N89" s="58" t="str">
        <f t="shared" si="1"/>
        <v/>
      </c>
      <c r="O89" s="31"/>
      <c r="P89" s="78"/>
      <c r="Q89" s="31"/>
      <c r="R89" s="31"/>
      <c r="S89" s="31"/>
      <c r="T89" s="31"/>
      <c r="U89" s="31"/>
      <c r="V89" s="31"/>
      <c r="W89" s="31"/>
      <c r="X89" s="31"/>
      <c r="Y89" s="31"/>
      <c r="Z89" s="31"/>
    </row>
    <row r="90" spans="1:26" ht="12.75" customHeight="1" x14ac:dyDescent="0.3">
      <c r="A90" s="51" t="str">
        <f>IF(OR(Payment!prev_total_owed&lt;=0,Payment!prev_total_owed=""),"",Payment!prev_pmt_num+1)</f>
        <v/>
      </c>
      <c r="B90" s="84"/>
      <c r="C90" s="99"/>
      <c r="D90" s="100"/>
      <c r="E90" s="58" t="str">
        <f>IF(B90="","",ROUND((B90-Payment!prev_date)*$N$8*Payment!prev_prin_balance,2))</f>
        <v/>
      </c>
      <c r="F90" s="56"/>
      <c r="G90" s="99"/>
      <c r="H90" s="99"/>
      <c r="I90" s="58" t="str">
        <f>IF(B90="","",Payment!prev_fee_balance+G90-H90)</f>
        <v/>
      </c>
      <c r="J90" s="58" t="str">
        <f>IF(B90="","",IF(ISBLANK(D90),MIN(C90-H90,Payment!prev_int_balance+E90),0))</f>
        <v/>
      </c>
      <c r="K90" s="58" t="str">
        <f>IF(B90="","",(Payment!prev_int_balance+E90)-J90)</f>
        <v/>
      </c>
      <c r="L90" s="58" t="str">
        <f t="shared" si="0"/>
        <v/>
      </c>
      <c r="M90" s="58" t="str">
        <f>IF(B90="","",Payment!prev_prin_balance-L90)</f>
        <v/>
      </c>
      <c r="N90" s="58" t="str">
        <f t="shared" si="1"/>
        <v/>
      </c>
      <c r="O90" s="31"/>
      <c r="P90" s="78"/>
      <c r="Q90" s="31"/>
      <c r="R90" s="31"/>
      <c r="S90" s="31"/>
      <c r="T90" s="31"/>
      <c r="U90" s="31"/>
      <c r="V90" s="31"/>
      <c r="W90" s="31"/>
      <c r="X90" s="31"/>
      <c r="Y90" s="31"/>
      <c r="Z90" s="31"/>
    </row>
    <row r="91" spans="1:26" ht="12.75" customHeight="1" x14ac:dyDescent="0.3">
      <c r="A91" s="51" t="str">
        <f>IF(OR(Payment!prev_total_owed&lt;=0,Payment!prev_total_owed=""),"",Payment!prev_pmt_num+1)</f>
        <v/>
      </c>
      <c r="B91" s="84"/>
      <c r="C91" s="99"/>
      <c r="D91" s="100"/>
      <c r="E91" s="58" t="str">
        <f>IF(B91="","",ROUND((B91-Payment!prev_date)*$N$8*Payment!prev_prin_balance,2))</f>
        <v/>
      </c>
      <c r="F91" s="56"/>
      <c r="G91" s="99"/>
      <c r="H91" s="99"/>
      <c r="I91" s="58" t="str">
        <f>IF(B91="","",Payment!prev_fee_balance+G91-H91)</f>
        <v/>
      </c>
      <c r="J91" s="58" t="str">
        <f>IF(B91="","",IF(ISBLANK(D91),MIN(C91-H91,Payment!prev_int_balance+E91),0))</f>
        <v/>
      </c>
      <c r="K91" s="58" t="str">
        <f>IF(B91="","",(Payment!prev_int_balance+E91)-J91)</f>
        <v/>
      </c>
      <c r="L91" s="58" t="str">
        <f t="shared" si="0"/>
        <v/>
      </c>
      <c r="M91" s="58" t="str">
        <f>IF(B91="","",Payment!prev_prin_balance-L91)</f>
        <v/>
      </c>
      <c r="N91" s="58" t="str">
        <f t="shared" si="1"/>
        <v/>
      </c>
      <c r="O91" s="31"/>
      <c r="P91" s="78"/>
      <c r="Q91" s="31"/>
      <c r="R91" s="31"/>
      <c r="S91" s="31"/>
      <c r="T91" s="31"/>
      <c r="U91" s="31"/>
      <c r="V91" s="31"/>
      <c r="W91" s="31"/>
      <c r="X91" s="31"/>
      <c r="Y91" s="31"/>
      <c r="Z91" s="31"/>
    </row>
    <row r="92" spans="1:26" ht="12.75" customHeight="1" x14ac:dyDescent="0.3">
      <c r="A92" s="51" t="str">
        <f>IF(OR(Payment!prev_total_owed&lt;=0,Payment!prev_total_owed=""),"",Payment!prev_pmt_num+1)</f>
        <v/>
      </c>
      <c r="B92" s="84"/>
      <c r="C92" s="99"/>
      <c r="D92" s="100"/>
      <c r="E92" s="58" t="str">
        <f>IF(B92="","",ROUND((B92-Payment!prev_date)*$N$8*Payment!prev_prin_balance,2))</f>
        <v/>
      </c>
      <c r="F92" s="56"/>
      <c r="G92" s="99"/>
      <c r="H92" s="99"/>
      <c r="I92" s="58" t="str">
        <f>IF(B92="","",Payment!prev_fee_balance+G92-H92)</f>
        <v/>
      </c>
      <c r="J92" s="58" t="str">
        <f>IF(B92="","",IF(ISBLANK(D92),MIN(C92-H92,Payment!prev_int_balance+E92),0))</f>
        <v/>
      </c>
      <c r="K92" s="58" t="str">
        <f>IF(B92="","",(Payment!prev_int_balance+E92)-J92)</f>
        <v/>
      </c>
      <c r="L92" s="58" t="str">
        <f t="shared" si="0"/>
        <v/>
      </c>
      <c r="M92" s="58" t="str">
        <f>IF(B92="","",Payment!prev_prin_balance-L92)</f>
        <v/>
      </c>
      <c r="N92" s="58" t="str">
        <f t="shared" si="1"/>
        <v/>
      </c>
      <c r="O92" s="31"/>
      <c r="P92" s="78"/>
      <c r="Q92" s="31"/>
      <c r="R92" s="31"/>
      <c r="S92" s="31"/>
      <c r="T92" s="31"/>
      <c r="U92" s="31"/>
      <c r="V92" s="31"/>
      <c r="W92" s="31"/>
      <c r="X92" s="31"/>
      <c r="Y92" s="31"/>
      <c r="Z92" s="31"/>
    </row>
    <row r="93" spans="1:26" ht="12.75" customHeight="1" x14ac:dyDescent="0.3">
      <c r="A93" s="51" t="str">
        <f>IF(OR(Payment!prev_total_owed&lt;=0,Payment!prev_total_owed=""),"",Payment!prev_pmt_num+1)</f>
        <v/>
      </c>
      <c r="B93" s="84"/>
      <c r="C93" s="99"/>
      <c r="D93" s="100"/>
      <c r="E93" s="58" t="str">
        <f>IF(B93="","",ROUND((B93-Payment!prev_date)*$N$8*Payment!prev_prin_balance,2))</f>
        <v/>
      </c>
      <c r="F93" s="56"/>
      <c r="G93" s="99"/>
      <c r="H93" s="99"/>
      <c r="I93" s="58" t="str">
        <f>IF(B93="","",Payment!prev_fee_balance+G93-H93)</f>
        <v/>
      </c>
      <c r="J93" s="58" t="str">
        <f>IF(B93="","",IF(ISBLANK(D93),MIN(C93-H93,Payment!prev_int_balance+E93),0))</f>
        <v/>
      </c>
      <c r="K93" s="58" t="str">
        <f>IF(B93="","",(Payment!prev_int_balance+E93)-J93)</f>
        <v/>
      </c>
      <c r="L93" s="58" t="str">
        <f t="shared" si="0"/>
        <v/>
      </c>
      <c r="M93" s="58" t="str">
        <f>IF(B93="","",Payment!prev_prin_balance-L93)</f>
        <v/>
      </c>
      <c r="N93" s="58" t="str">
        <f t="shared" si="1"/>
        <v/>
      </c>
      <c r="O93" s="31"/>
      <c r="P93" s="78"/>
      <c r="Q93" s="31"/>
      <c r="R93" s="31"/>
      <c r="S93" s="31"/>
      <c r="T93" s="31"/>
      <c r="U93" s="31"/>
      <c r="V93" s="31"/>
      <c r="W93" s="31"/>
      <c r="X93" s="31"/>
      <c r="Y93" s="31"/>
      <c r="Z93" s="31"/>
    </row>
    <row r="94" spans="1:26" ht="12.75" customHeight="1" x14ac:dyDescent="0.3">
      <c r="A94" s="51" t="str">
        <f>IF(OR(Payment!prev_total_owed&lt;=0,Payment!prev_total_owed=""),"",Payment!prev_pmt_num+1)</f>
        <v/>
      </c>
      <c r="B94" s="84"/>
      <c r="C94" s="99"/>
      <c r="D94" s="100"/>
      <c r="E94" s="58" t="str">
        <f>IF(B94="","",ROUND((B94-Payment!prev_date)*$N$8*Payment!prev_prin_balance,2))</f>
        <v/>
      </c>
      <c r="F94" s="56"/>
      <c r="G94" s="99"/>
      <c r="H94" s="99"/>
      <c r="I94" s="58" t="str">
        <f>IF(B94="","",Payment!prev_fee_balance+G94-H94)</f>
        <v/>
      </c>
      <c r="J94" s="58" t="str">
        <f>IF(B94="","",IF(ISBLANK(D94),MIN(C94-H94,Payment!prev_int_balance+E94),0))</f>
        <v/>
      </c>
      <c r="K94" s="58" t="str">
        <f>IF(B94="","",(Payment!prev_int_balance+E94)-J94)</f>
        <v/>
      </c>
      <c r="L94" s="58" t="str">
        <f t="shared" si="0"/>
        <v/>
      </c>
      <c r="M94" s="58" t="str">
        <f>IF(B94="","",Payment!prev_prin_balance-L94)</f>
        <v/>
      </c>
      <c r="N94" s="58" t="str">
        <f t="shared" si="1"/>
        <v/>
      </c>
      <c r="O94" s="31"/>
      <c r="P94" s="78"/>
      <c r="Q94" s="31"/>
      <c r="R94" s="31"/>
      <c r="S94" s="31"/>
      <c r="T94" s="31"/>
      <c r="U94" s="31"/>
      <c r="V94" s="31"/>
      <c r="W94" s="31"/>
      <c r="X94" s="31"/>
      <c r="Y94" s="31"/>
      <c r="Z94" s="31"/>
    </row>
    <row r="95" spans="1:26" ht="12.75" customHeight="1" x14ac:dyDescent="0.3">
      <c r="A95" s="51" t="str">
        <f>IF(OR(Payment!prev_total_owed&lt;=0,Payment!prev_total_owed=""),"",Payment!prev_pmt_num+1)</f>
        <v/>
      </c>
      <c r="B95" s="84"/>
      <c r="C95" s="99"/>
      <c r="D95" s="100"/>
      <c r="E95" s="58" t="str">
        <f>IF(B95="","",ROUND((B95-Payment!prev_date)*$N$8*Payment!prev_prin_balance,2))</f>
        <v/>
      </c>
      <c r="F95" s="56"/>
      <c r="G95" s="99"/>
      <c r="H95" s="99"/>
      <c r="I95" s="58" t="str">
        <f>IF(B95="","",Payment!prev_fee_balance+G95-H95)</f>
        <v/>
      </c>
      <c r="J95" s="58" t="str">
        <f>IF(B95="","",IF(ISBLANK(D95),MIN(C95-H95,Payment!prev_int_balance+E95),0))</f>
        <v/>
      </c>
      <c r="K95" s="58" t="str">
        <f>IF(B95="","",(Payment!prev_int_balance+E95)-J95)</f>
        <v/>
      </c>
      <c r="L95" s="58" t="str">
        <f t="shared" si="0"/>
        <v/>
      </c>
      <c r="M95" s="58" t="str">
        <f>IF(B95="","",Payment!prev_prin_balance-L95)</f>
        <v/>
      </c>
      <c r="N95" s="58" t="str">
        <f t="shared" si="1"/>
        <v/>
      </c>
      <c r="O95" s="31"/>
      <c r="P95" s="78"/>
      <c r="Q95" s="31"/>
      <c r="R95" s="31"/>
      <c r="S95" s="31"/>
      <c r="T95" s="31"/>
      <c r="U95" s="31"/>
      <c r="V95" s="31"/>
      <c r="W95" s="31"/>
      <c r="X95" s="31"/>
      <c r="Y95" s="31"/>
      <c r="Z95" s="31"/>
    </row>
    <row r="96" spans="1:26" ht="12.75" customHeight="1" x14ac:dyDescent="0.3">
      <c r="A96" s="51" t="str">
        <f>IF(OR(Payment!prev_total_owed&lt;=0,Payment!prev_total_owed=""),"",Payment!prev_pmt_num+1)</f>
        <v/>
      </c>
      <c r="B96" s="84"/>
      <c r="C96" s="99"/>
      <c r="D96" s="100"/>
      <c r="E96" s="58" t="str">
        <f>IF(B96="","",ROUND((B96-Payment!prev_date)*$N$8*Payment!prev_prin_balance,2))</f>
        <v/>
      </c>
      <c r="F96" s="56"/>
      <c r="G96" s="99"/>
      <c r="H96" s="99"/>
      <c r="I96" s="58" t="str">
        <f>IF(B96="","",Payment!prev_fee_balance+G96-H96)</f>
        <v/>
      </c>
      <c r="J96" s="58" t="str">
        <f>IF(B96="","",IF(ISBLANK(D96),MIN(C96-H96,Payment!prev_int_balance+E96),0))</f>
        <v/>
      </c>
      <c r="K96" s="58" t="str">
        <f>IF(B96="","",(Payment!prev_int_balance+E96)-J96)</f>
        <v/>
      </c>
      <c r="L96" s="58" t="str">
        <f t="shared" si="0"/>
        <v/>
      </c>
      <c r="M96" s="58" t="str">
        <f>IF(B96="","",Payment!prev_prin_balance-L96)</f>
        <v/>
      </c>
      <c r="N96" s="58" t="str">
        <f t="shared" si="1"/>
        <v/>
      </c>
      <c r="O96" s="31"/>
      <c r="P96" s="78"/>
      <c r="Q96" s="31"/>
      <c r="R96" s="31"/>
      <c r="S96" s="31"/>
      <c r="T96" s="31"/>
      <c r="U96" s="31"/>
      <c r="V96" s="31"/>
      <c r="W96" s="31"/>
      <c r="X96" s="31"/>
      <c r="Y96" s="31"/>
      <c r="Z96" s="31"/>
    </row>
    <row r="97" spans="1:26" ht="12.75" customHeight="1" x14ac:dyDescent="0.3">
      <c r="A97" s="51" t="str">
        <f>IF(OR(Payment!prev_total_owed&lt;=0,Payment!prev_total_owed=""),"",Payment!prev_pmt_num+1)</f>
        <v/>
      </c>
      <c r="B97" s="84"/>
      <c r="C97" s="99"/>
      <c r="D97" s="100"/>
      <c r="E97" s="58" t="str">
        <f>IF(B97="","",ROUND((B97-Payment!prev_date)*$N$8*Payment!prev_prin_balance,2))</f>
        <v/>
      </c>
      <c r="F97" s="56"/>
      <c r="G97" s="99"/>
      <c r="H97" s="99"/>
      <c r="I97" s="58" t="str">
        <f>IF(B97="","",Payment!prev_fee_balance+G97-H97)</f>
        <v/>
      </c>
      <c r="J97" s="58" t="str">
        <f>IF(B97="","",IF(ISBLANK(D97),MIN(C97-H97,Payment!prev_int_balance+E97),0))</f>
        <v/>
      </c>
      <c r="K97" s="58" t="str">
        <f>IF(B97="","",(Payment!prev_int_balance+E97)-J97)</f>
        <v/>
      </c>
      <c r="L97" s="58" t="str">
        <f t="shared" si="0"/>
        <v/>
      </c>
      <c r="M97" s="58" t="str">
        <f>IF(B97="","",Payment!prev_prin_balance-L97)</f>
        <v/>
      </c>
      <c r="N97" s="58" t="str">
        <f t="shared" si="1"/>
        <v/>
      </c>
      <c r="O97" s="31"/>
      <c r="P97" s="78"/>
      <c r="Q97" s="31"/>
      <c r="R97" s="31"/>
      <c r="S97" s="31"/>
      <c r="T97" s="31"/>
      <c r="U97" s="31"/>
      <c r="V97" s="31"/>
      <c r="W97" s="31"/>
      <c r="X97" s="31"/>
      <c r="Y97" s="31"/>
      <c r="Z97" s="31"/>
    </row>
    <row r="98" spans="1:26" ht="12.75" customHeight="1" x14ac:dyDescent="0.3">
      <c r="A98" s="51" t="str">
        <f>IF(OR(Payment!prev_total_owed&lt;=0,Payment!prev_total_owed=""),"",Payment!prev_pmt_num+1)</f>
        <v/>
      </c>
      <c r="B98" s="84"/>
      <c r="C98" s="99"/>
      <c r="D98" s="100"/>
      <c r="E98" s="58" t="str">
        <f>IF(B98="","",ROUND((B98-Payment!prev_date)*$N$8*Payment!prev_prin_balance,2))</f>
        <v/>
      </c>
      <c r="F98" s="56"/>
      <c r="G98" s="99"/>
      <c r="H98" s="99"/>
      <c r="I98" s="58" t="str">
        <f>IF(B98="","",Payment!prev_fee_balance+G98-H98)</f>
        <v/>
      </c>
      <c r="J98" s="58" t="str">
        <f>IF(B98="","",IF(ISBLANK(D98),MIN(C98-H98,Payment!prev_int_balance+E98),0))</f>
        <v/>
      </c>
      <c r="K98" s="58" t="str">
        <f>IF(B98="","",(Payment!prev_int_balance+E98)-J98)</f>
        <v/>
      </c>
      <c r="L98" s="58" t="str">
        <f t="shared" si="0"/>
        <v/>
      </c>
      <c r="M98" s="58" t="str">
        <f>IF(B98="","",Payment!prev_prin_balance-L98)</f>
        <v/>
      </c>
      <c r="N98" s="58" t="str">
        <f t="shared" si="1"/>
        <v/>
      </c>
      <c r="O98" s="31"/>
      <c r="P98" s="78"/>
      <c r="Q98" s="31"/>
      <c r="R98" s="31"/>
      <c r="S98" s="31"/>
      <c r="T98" s="31"/>
      <c r="U98" s="31"/>
      <c r="V98" s="31"/>
      <c r="W98" s="31"/>
      <c r="X98" s="31"/>
      <c r="Y98" s="31"/>
      <c r="Z98" s="31"/>
    </row>
    <row r="99" spans="1:26" ht="12.75" customHeight="1" x14ac:dyDescent="0.3">
      <c r="A99" s="51" t="str">
        <f>IF(OR(Payment!prev_total_owed&lt;=0,Payment!prev_total_owed=""),"",Payment!prev_pmt_num+1)</f>
        <v/>
      </c>
      <c r="B99" s="84"/>
      <c r="C99" s="99"/>
      <c r="D99" s="100"/>
      <c r="E99" s="58" t="str">
        <f>IF(B99="","",ROUND((B99-Payment!prev_date)*$N$8*Payment!prev_prin_balance,2))</f>
        <v/>
      </c>
      <c r="F99" s="56"/>
      <c r="G99" s="99"/>
      <c r="H99" s="99"/>
      <c r="I99" s="58" t="str">
        <f>IF(B99="","",Payment!prev_fee_balance+G99-H99)</f>
        <v/>
      </c>
      <c r="J99" s="58" t="str">
        <f>IF(B99="","",IF(ISBLANK(D99),MIN(C99-H99,Payment!prev_int_balance+E99),0))</f>
        <v/>
      </c>
      <c r="K99" s="58" t="str">
        <f>IF(B99="","",(Payment!prev_int_balance+E99)-J99)</f>
        <v/>
      </c>
      <c r="L99" s="58" t="str">
        <f t="shared" si="0"/>
        <v/>
      </c>
      <c r="M99" s="58" t="str">
        <f>IF(B99="","",Payment!prev_prin_balance-L99)</f>
        <v/>
      </c>
      <c r="N99" s="58" t="str">
        <f t="shared" si="1"/>
        <v/>
      </c>
      <c r="O99" s="31"/>
      <c r="P99" s="78"/>
      <c r="Q99" s="31"/>
      <c r="R99" s="31"/>
      <c r="S99" s="31"/>
      <c r="T99" s="31"/>
      <c r="U99" s="31"/>
      <c r="V99" s="31"/>
      <c r="W99" s="31"/>
      <c r="X99" s="31"/>
      <c r="Y99" s="31"/>
      <c r="Z99" s="31"/>
    </row>
    <row r="100" spans="1:26" ht="12.75" customHeight="1" x14ac:dyDescent="0.3">
      <c r="A100" s="51" t="str">
        <f>IF(OR(Payment!prev_total_owed&lt;=0,Payment!prev_total_owed=""),"",Payment!prev_pmt_num+1)</f>
        <v/>
      </c>
      <c r="B100" s="84"/>
      <c r="C100" s="99"/>
      <c r="D100" s="100"/>
      <c r="E100" s="58" t="str">
        <f>IF(B100="","",ROUND((B100-Payment!prev_date)*$N$8*Payment!prev_prin_balance,2))</f>
        <v/>
      </c>
      <c r="F100" s="56"/>
      <c r="G100" s="99"/>
      <c r="H100" s="99"/>
      <c r="I100" s="58" t="str">
        <f>IF(B100="","",Payment!prev_fee_balance+G100-H100)</f>
        <v/>
      </c>
      <c r="J100" s="58" t="str">
        <f>IF(B100="","",IF(ISBLANK(D100),MIN(C100-H100,Payment!prev_int_balance+E100),0))</f>
        <v/>
      </c>
      <c r="K100" s="58" t="str">
        <f>IF(B100="","",(Payment!prev_int_balance+E100)-J100)</f>
        <v/>
      </c>
      <c r="L100" s="58" t="str">
        <f t="shared" si="0"/>
        <v/>
      </c>
      <c r="M100" s="58" t="str">
        <f>IF(B100="","",Payment!prev_prin_balance-L100)</f>
        <v/>
      </c>
      <c r="N100" s="58" t="str">
        <f t="shared" si="1"/>
        <v/>
      </c>
      <c r="O100" s="31"/>
      <c r="P100" s="78"/>
      <c r="Q100" s="31"/>
      <c r="R100" s="31"/>
      <c r="S100" s="31"/>
      <c r="T100" s="31"/>
      <c r="U100" s="31"/>
      <c r="V100" s="31"/>
      <c r="W100" s="31"/>
      <c r="X100" s="31"/>
      <c r="Y100" s="31"/>
      <c r="Z100" s="31"/>
    </row>
    <row r="101" spans="1:26" ht="12.75" customHeight="1" x14ac:dyDescent="0.3">
      <c r="A101" s="51" t="str">
        <f>IF(OR(Payment!prev_total_owed&lt;=0,Payment!prev_total_owed=""),"",Payment!prev_pmt_num+1)</f>
        <v/>
      </c>
      <c r="B101" s="84"/>
      <c r="C101" s="99"/>
      <c r="D101" s="100"/>
      <c r="E101" s="58" t="str">
        <f>IF(B101="","",ROUND((B101-Payment!prev_date)*$N$8*Payment!prev_prin_balance,2))</f>
        <v/>
      </c>
      <c r="F101" s="56"/>
      <c r="G101" s="99"/>
      <c r="H101" s="99"/>
      <c r="I101" s="58" t="str">
        <f>IF(B101="","",Payment!prev_fee_balance+G101-H101)</f>
        <v/>
      </c>
      <c r="J101" s="58" t="str">
        <f>IF(B101="","",IF(ISBLANK(D101),MIN(C101-H101,Payment!prev_int_balance+E101),0))</f>
        <v/>
      </c>
      <c r="K101" s="58" t="str">
        <f>IF(B101="","",(Payment!prev_int_balance+E101)-J101)</f>
        <v/>
      </c>
      <c r="L101" s="58" t="str">
        <f t="shared" si="0"/>
        <v/>
      </c>
      <c r="M101" s="58" t="str">
        <f>IF(B101="","",Payment!prev_prin_balance-L101)</f>
        <v/>
      </c>
      <c r="N101" s="58" t="str">
        <f t="shared" si="1"/>
        <v/>
      </c>
      <c r="O101" s="31"/>
      <c r="P101" s="78"/>
      <c r="Q101" s="31"/>
      <c r="R101" s="31"/>
      <c r="S101" s="31"/>
      <c r="T101" s="31"/>
      <c r="U101" s="31"/>
      <c r="V101" s="31"/>
      <c r="W101" s="31"/>
      <c r="X101" s="31"/>
      <c r="Y101" s="31"/>
      <c r="Z101" s="31"/>
    </row>
    <row r="102" spans="1:26" ht="12.75" customHeight="1" x14ac:dyDescent="0.3">
      <c r="A102" s="51" t="str">
        <f>IF(OR(Payment!prev_total_owed&lt;=0,Payment!prev_total_owed=""),"",Payment!prev_pmt_num+1)</f>
        <v/>
      </c>
      <c r="B102" s="84"/>
      <c r="C102" s="99"/>
      <c r="D102" s="100"/>
      <c r="E102" s="58" t="str">
        <f>IF(B102="","",ROUND((B102-Payment!prev_date)*$N$8*Payment!prev_prin_balance,2))</f>
        <v/>
      </c>
      <c r="F102" s="56"/>
      <c r="G102" s="99"/>
      <c r="H102" s="99"/>
      <c r="I102" s="58" t="str">
        <f>IF(B102="","",Payment!prev_fee_balance+G102-H102)</f>
        <v/>
      </c>
      <c r="J102" s="58" t="str">
        <f>IF(B102="","",IF(ISBLANK(D102),MIN(C102-H102,Payment!prev_int_balance+E102),0))</f>
        <v/>
      </c>
      <c r="K102" s="58" t="str">
        <f>IF(B102="","",(Payment!prev_int_balance+E102)-J102)</f>
        <v/>
      </c>
      <c r="L102" s="58" t="str">
        <f t="shared" si="0"/>
        <v/>
      </c>
      <c r="M102" s="58" t="str">
        <f>IF(B102="","",Payment!prev_prin_balance-L102)</f>
        <v/>
      </c>
      <c r="N102" s="58" t="str">
        <f t="shared" si="1"/>
        <v/>
      </c>
      <c r="O102" s="31"/>
      <c r="P102" s="78"/>
      <c r="Q102" s="31"/>
      <c r="R102" s="31"/>
      <c r="S102" s="31"/>
      <c r="T102" s="31"/>
      <c r="U102" s="31"/>
      <c r="V102" s="31"/>
      <c r="W102" s="31"/>
      <c r="X102" s="31"/>
      <c r="Y102" s="31"/>
      <c r="Z102" s="31"/>
    </row>
    <row r="103" spans="1:26" ht="12.75" customHeight="1" x14ac:dyDescent="0.3">
      <c r="A103" s="51" t="str">
        <f>IF(OR(Payment!prev_total_owed&lt;=0,Payment!prev_total_owed=""),"",Payment!prev_pmt_num+1)</f>
        <v/>
      </c>
      <c r="B103" s="84"/>
      <c r="C103" s="99"/>
      <c r="D103" s="100"/>
      <c r="E103" s="58" t="str">
        <f>IF(B103="","",ROUND((B103-Payment!prev_date)*$N$8*Payment!prev_prin_balance,2))</f>
        <v/>
      </c>
      <c r="F103" s="56"/>
      <c r="G103" s="99"/>
      <c r="H103" s="99"/>
      <c r="I103" s="58" t="str">
        <f>IF(B103="","",Payment!prev_fee_balance+G103-H103)</f>
        <v/>
      </c>
      <c r="J103" s="58" t="str">
        <f>IF(B103="","",IF(ISBLANK(D103),MIN(C103-H103,Payment!prev_int_balance+E103),0))</f>
        <v/>
      </c>
      <c r="K103" s="58" t="str">
        <f>IF(B103="","",(Payment!prev_int_balance+E103)-J103)</f>
        <v/>
      </c>
      <c r="L103" s="58" t="str">
        <f t="shared" si="0"/>
        <v/>
      </c>
      <c r="M103" s="58" t="str">
        <f>IF(B103="","",Payment!prev_prin_balance-L103)</f>
        <v/>
      </c>
      <c r="N103" s="58" t="str">
        <f t="shared" si="1"/>
        <v/>
      </c>
      <c r="O103" s="31"/>
      <c r="P103" s="78"/>
      <c r="Q103" s="31"/>
      <c r="R103" s="31"/>
      <c r="S103" s="31"/>
      <c r="T103" s="31"/>
      <c r="U103" s="31"/>
      <c r="V103" s="31"/>
      <c r="W103" s="31"/>
      <c r="X103" s="31"/>
      <c r="Y103" s="31"/>
      <c r="Z103" s="31"/>
    </row>
    <row r="104" spans="1:26" ht="12.75" customHeight="1" x14ac:dyDescent="0.3">
      <c r="A104" s="51" t="str">
        <f>IF(OR(Payment!prev_total_owed&lt;=0,Payment!prev_total_owed=""),"",Payment!prev_pmt_num+1)</f>
        <v/>
      </c>
      <c r="B104" s="84"/>
      <c r="C104" s="99"/>
      <c r="D104" s="100"/>
      <c r="E104" s="58" t="str">
        <f>IF(B104="","",ROUND((B104-Payment!prev_date)*$N$8*Payment!prev_prin_balance,2))</f>
        <v/>
      </c>
      <c r="F104" s="56"/>
      <c r="G104" s="99"/>
      <c r="H104" s="99"/>
      <c r="I104" s="58" t="str">
        <f>IF(B104="","",Payment!prev_fee_balance+G104-H104)</f>
        <v/>
      </c>
      <c r="J104" s="58" t="str">
        <f>IF(B104="","",IF(ISBLANK(D104),MIN(C104-H104,Payment!prev_int_balance+E104),0))</f>
        <v/>
      </c>
      <c r="K104" s="58" t="str">
        <f>IF(B104="","",(Payment!prev_int_balance+E104)-J104)</f>
        <v/>
      </c>
      <c r="L104" s="58" t="str">
        <f t="shared" si="0"/>
        <v/>
      </c>
      <c r="M104" s="58" t="str">
        <f>IF(B104="","",Payment!prev_prin_balance-L104)</f>
        <v/>
      </c>
      <c r="N104" s="58" t="str">
        <f t="shared" si="1"/>
        <v/>
      </c>
      <c r="O104" s="31"/>
      <c r="P104" s="78"/>
      <c r="Q104" s="31"/>
      <c r="R104" s="31"/>
      <c r="S104" s="31"/>
      <c r="T104" s="31"/>
      <c r="U104" s="31"/>
      <c r="V104" s="31"/>
      <c r="W104" s="31"/>
      <c r="X104" s="31"/>
      <c r="Y104" s="31"/>
      <c r="Z104" s="31"/>
    </row>
    <row r="105" spans="1:26" ht="12.75" customHeight="1" x14ac:dyDescent="0.3">
      <c r="A105" s="51" t="str">
        <f>IF(OR(Payment!prev_total_owed&lt;=0,Payment!prev_total_owed=""),"",Payment!prev_pmt_num+1)</f>
        <v/>
      </c>
      <c r="B105" s="84"/>
      <c r="C105" s="99"/>
      <c r="D105" s="100"/>
      <c r="E105" s="58" t="str">
        <f>IF(B105="","",ROUND((B105-Payment!prev_date)*$N$8*Payment!prev_prin_balance,2))</f>
        <v/>
      </c>
      <c r="F105" s="56"/>
      <c r="G105" s="99"/>
      <c r="H105" s="99"/>
      <c r="I105" s="58" t="str">
        <f>IF(B105="","",Payment!prev_fee_balance+G105-H105)</f>
        <v/>
      </c>
      <c r="J105" s="58" t="str">
        <f>IF(B105="","",IF(ISBLANK(D105),MIN(C105-H105,Payment!prev_int_balance+E105),0))</f>
        <v/>
      </c>
      <c r="K105" s="58" t="str">
        <f>IF(B105="","",(Payment!prev_int_balance+E105)-J105)</f>
        <v/>
      </c>
      <c r="L105" s="58" t="str">
        <f t="shared" si="0"/>
        <v/>
      </c>
      <c r="M105" s="58" t="str">
        <f>IF(B105="","",Payment!prev_prin_balance-L105)</f>
        <v/>
      </c>
      <c r="N105" s="58" t="str">
        <f t="shared" si="1"/>
        <v/>
      </c>
      <c r="O105" s="31"/>
      <c r="P105" s="78"/>
      <c r="Q105" s="31"/>
      <c r="R105" s="31"/>
      <c r="S105" s="31"/>
      <c r="T105" s="31"/>
      <c r="U105" s="31"/>
      <c r="V105" s="31"/>
      <c r="W105" s="31"/>
      <c r="X105" s="31"/>
      <c r="Y105" s="31"/>
      <c r="Z105" s="31"/>
    </row>
    <row r="106" spans="1:26" ht="12.75" customHeight="1" x14ac:dyDescent="0.3">
      <c r="A106" s="51" t="str">
        <f>IF(OR(Payment!prev_total_owed&lt;=0,Payment!prev_total_owed=""),"",Payment!prev_pmt_num+1)</f>
        <v/>
      </c>
      <c r="B106" s="84"/>
      <c r="C106" s="99"/>
      <c r="D106" s="100"/>
      <c r="E106" s="58" t="str">
        <f>IF(B106="","",ROUND((B106-Payment!prev_date)*$N$8*Payment!prev_prin_balance,2))</f>
        <v/>
      </c>
      <c r="F106" s="56"/>
      <c r="G106" s="99"/>
      <c r="H106" s="99"/>
      <c r="I106" s="58" t="str">
        <f>IF(B106="","",Payment!prev_fee_balance+G106-H106)</f>
        <v/>
      </c>
      <c r="J106" s="58" t="str">
        <f>IF(B106="","",IF(ISBLANK(D106),MIN(C106-H106,Payment!prev_int_balance+E106),0))</f>
        <v/>
      </c>
      <c r="K106" s="58" t="str">
        <f>IF(B106="","",(Payment!prev_int_balance+E106)-J106)</f>
        <v/>
      </c>
      <c r="L106" s="58" t="str">
        <f t="shared" si="0"/>
        <v/>
      </c>
      <c r="M106" s="58" t="str">
        <f>IF(B106="","",Payment!prev_prin_balance-L106)</f>
        <v/>
      </c>
      <c r="N106" s="58" t="str">
        <f t="shared" si="1"/>
        <v/>
      </c>
      <c r="O106" s="31"/>
      <c r="P106" s="78"/>
      <c r="Q106" s="31"/>
      <c r="R106" s="31"/>
      <c r="S106" s="31"/>
      <c r="T106" s="31"/>
      <c r="U106" s="31"/>
      <c r="V106" s="31"/>
      <c r="W106" s="31"/>
      <c r="X106" s="31"/>
      <c r="Y106" s="31"/>
      <c r="Z106" s="31"/>
    </row>
    <row r="107" spans="1:26" ht="12.75" customHeight="1" x14ac:dyDescent="0.3">
      <c r="A107" s="51" t="str">
        <f>IF(OR(Payment!prev_total_owed&lt;=0,Payment!prev_total_owed=""),"",Payment!prev_pmt_num+1)</f>
        <v/>
      </c>
      <c r="B107" s="84"/>
      <c r="C107" s="99"/>
      <c r="D107" s="100"/>
      <c r="E107" s="58" t="str">
        <f>IF(B107="","",ROUND((B107-Payment!prev_date)*$N$8*Payment!prev_prin_balance,2))</f>
        <v/>
      </c>
      <c r="F107" s="56"/>
      <c r="G107" s="99"/>
      <c r="H107" s="99"/>
      <c r="I107" s="58" t="str">
        <f>IF(B107="","",Payment!prev_fee_balance+G107-H107)</f>
        <v/>
      </c>
      <c r="J107" s="58" t="str">
        <f>IF(B107="","",IF(ISBLANK(D107),MIN(C107-H107,Payment!prev_int_balance+E107),0))</f>
        <v/>
      </c>
      <c r="K107" s="58" t="str">
        <f>IF(B107="","",(Payment!prev_int_balance+E107)-J107)</f>
        <v/>
      </c>
      <c r="L107" s="58" t="str">
        <f t="shared" si="0"/>
        <v/>
      </c>
      <c r="M107" s="58" t="str">
        <f>IF(B107="","",Payment!prev_prin_balance-L107)</f>
        <v/>
      </c>
      <c r="N107" s="58" t="str">
        <f t="shared" si="1"/>
        <v/>
      </c>
      <c r="O107" s="31"/>
      <c r="P107" s="78"/>
      <c r="Q107" s="31"/>
      <c r="R107" s="31"/>
      <c r="S107" s="31"/>
      <c r="T107" s="31"/>
      <c r="U107" s="31"/>
      <c r="V107" s="31"/>
      <c r="W107" s="31"/>
      <c r="X107" s="31"/>
      <c r="Y107" s="31"/>
      <c r="Z107" s="31"/>
    </row>
    <row r="108" spans="1:26" ht="12.75" customHeight="1" x14ac:dyDescent="0.3">
      <c r="A108" s="51" t="str">
        <f>IF(OR(Payment!prev_total_owed&lt;=0,Payment!prev_total_owed=""),"",Payment!prev_pmt_num+1)</f>
        <v/>
      </c>
      <c r="B108" s="84"/>
      <c r="C108" s="99"/>
      <c r="D108" s="100"/>
      <c r="E108" s="58" t="str">
        <f>IF(B108="","",ROUND((B108-Payment!prev_date)*$N$8*Payment!prev_prin_balance,2))</f>
        <v/>
      </c>
      <c r="F108" s="56"/>
      <c r="G108" s="99"/>
      <c r="H108" s="99"/>
      <c r="I108" s="58" t="str">
        <f>IF(B108="","",Payment!prev_fee_balance+G108-H108)</f>
        <v/>
      </c>
      <c r="J108" s="58" t="str">
        <f>IF(B108="","",IF(ISBLANK(D108),MIN(C108-H108,Payment!prev_int_balance+E108),0))</f>
        <v/>
      </c>
      <c r="K108" s="58" t="str">
        <f>IF(B108="","",(Payment!prev_int_balance+E108)-J108)</f>
        <v/>
      </c>
      <c r="L108" s="58" t="str">
        <f t="shared" si="0"/>
        <v/>
      </c>
      <c r="M108" s="58" t="str">
        <f>IF(B108="","",Payment!prev_prin_balance-L108)</f>
        <v/>
      </c>
      <c r="N108" s="58" t="str">
        <f t="shared" si="1"/>
        <v/>
      </c>
      <c r="O108" s="31"/>
      <c r="P108" s="78"/>
      <c r="Q108" s="31"/>
      <c r="R108" s="31"/>
      <c r="S108" s="31"/>
      <c r="T108" s="31"/>
      <c r="U108" s="31"/>
      <c r="V108" s="31"/>
      <c r="W108" s="31"/>
      <c r="X108" s="31"/>
      <c r="Y108" s="31"/>
      <c r="Z108" s="31"/>
    </row>
    <row r="109" spans="1:26" ht="12.75" customHeight="1" x14ac:dyDescent="0.3">
      <c r="A109" s="51" t="str">
        <f>IF(OR(Payment!prev_total_owed&lt;=0,Payment!prev_total_owed=""),"",Payment!prev_pmt_num+1)</f>
        <v/>
      </c>
      <c r="B109" s="84"/>
      <c r="C109" s="99"/>
      <c r="D109" s="100"/>
      <c r="E109" s="58" t="str">
        <f>IF(B109="","",ROUND((B109-Payment!prev_date)*$N$8*Payment!prev_prin_balance,2))</f>
        <v/>
      </c>
      <c r="F109" s="56"/>
      <c r="G109" s="99"/>
      <c r="H109" s="99"/>
      <c r="I109" s="58" t="str">
        <f>IF(B109="","",Payment!prev_fee_balance+G109-H109)</f>
        <v/>
      </c>
      <c r="J109" s="58" t="str">
        <f>IF(B109="","",IF(ISBLANK(D109),MIN(C109-H109,Payment!prev_int_balance+E109),0))</f>
        <v/>
      </c>
      <c r="K109" s="58" t="str">
        <f>IF(B109="","",(Payment!prev_int_balance+E109)-J109)</f>
        <v/>
      </c>
      <c r="L109" s="58" t="str">
        <f t="shared" si="0"/>
        <v/>
      </c>
      <c r="M109" s="58" t="str">
        <f>IF(B109="","",Payment!prev_prin_balance-L109)</f>
        <v/>
      </c>
      <c r="N109" s="58" t="str">
        <f t="shared" si="1"/>
        <v/>
      </c>
      <c r="O109" s="31"/>
      <c r="P109" s="78"/>
      <c r="Q109" s="31"/>
      <c r="R109" s="31"/>
      <c r="S109" s="31"/>
      <c r="T109" s="31"/>
      <c r="U109" s="31"/>
      <c r="V109" s="31"/>
      <c r="W109" s="31"/>
      <c r="X109" s="31"/>
      <c r="Y109" s="31"/>
      <c r="Z109" s="31"/>
    </row>
    <row r="110" spans="1:26" ht="12.75" customHeight="1" x14ac:dyDescent="0.3">
      <c r="A110" s="51" t="str">
        <f>IF(OR(Payment!prev_total_owed&lt;=0,Payment!prev_total_owed=""),"",Payment!prev_pmt_num+1)</f>
        <v/>
      </c>
      <c r="B110" s="84"/>
      <c r="C110" s="99"/>
      <c r="D110" s="100"/>
      <c r="E110" s="58" t="str">
        <f>IF(B110="","",ROUND((B110-Payment!prev_date)*$N$8*Payment!prev_prin_balance,2))</f>
        <v/>
      </c>
      <c r="F110" s="56"/>
      <c r="G110" s="99"/>
      <c r="H110" s="99"/>
      <c r="I110" s="58" t="str">
        <f>IF(B110="","",Payment!prev_fee_balance+G110-H110)</f>
        <v/>
      </c>
      <c r="J110" s="58" t="str">
        <f>IF(B110="","",IF(ISBLANK(D110),MIN(C110-H110,Payment!prev_int_balance+E110),0))</f>
        <v/>
      </c>
      <c r="K110" s="58" t="str">
        <f>IF(B110="","",(Payment!prev_int_balance+E110)-J110)</f>
        <v/>
      </c>
      <c r="L110" s="58" t="str">
        <f t="shared" si="0"/>
        <v/>
      </c>
      <c r="M110" s="58" t="str">
        <f>IF(B110="","",Payment!prev_prin_balance-L110)</f>
        <v/>
      </c>
      <c r="N110" s="58" t="str">
        <f t="shared" si="1"/>
        <v/>
      </c>
      <c r="O110" s="31"/>
      <c r="P110" s="78"/>
      <c r="Q110" s="31"/>
      <c r="R110" s="31"/>
      <c r="S110" s="31"/>
      <c r="T110" s="31"/>
      <c r="U110" s="31"/>
      <c r="V110" s="31"/>
      <c r="W110" s="31"/>
      <c r="X110" s="31"/>
      <c r="Y110" s="31"/>
      <c r="Z110" s="31"/>
    </row>
    <row r="111" spans="1:26" ht="12.75" customHeight="1" x14ac:dyDescent="0.3">
      <c r="A111" s="51" t="str">
        <f>IF(OR(Payment!prev_total_owed&lt;=0,Payment!prev_total_owed=""),"",Payment!prev_pmt_num+1)</f>
        <v/>
      </c>
      <c r="B111" s="84"/>
      <c r="C111" s="99"/>
      <c r="D111" s="100"/>
      <c r="E111" s="58" t="str">
        <f>IF(B111="","",ROUND((B111-Payment!prev_date)*$N$8*Payment!prev_prin_balance,2))</f>
        <v/>
      </c>
      <c r="F111" s="56"/>
      <c r="G111" s="99"/>
      <c r="H111" s="99"/>
      <c r="I111" s="58" t="str">
        <f>IF(B111="","",Payment!prev_fee_balance+G111-H111)</f>
        <v/>
      </c>
      <c r="J111" s="58" t="str">
        <f>IF(B111="","",IF(ISBLANK(D111),MIN(C111-H111,Payment!prev_int_balance+E111),0))</f>
        <v/>
      </c>
      <c r="K111" s="58" t="str">
        <f>IF(B111="","",(Payment!prev_int_balance+E111)-J111)</f>
        <v/>
      </c>
      <c r="L111" s="58" t="str">
        <f t="shared" si="0"/>
        <v/>
      </c>
      <c r="M111" s="58" t="str">
        <f>IF(B111="","",Payment!prev_prin_balance-L111)</f>
        <v/>
      </c>
      <c r="N111" s="58" t="str">
        <f t="shared" si="1"/>
        <v/>
      </c>
      <c r="O111" s="31"/>
      <c r="P111" s="78"/>
      <c r="Q111" s="31"/>
      <c r="R111" s="31"/>
      <c r="S111" s="31"/>
      <c r="T111" s="31"/>
      <c r="U111" s="31"/>
      <c r="V111" s="31"/>
      <c r="W111" s="31"/>
      <c r="X111" s="31"/>
      <c r="Y111" s="31"/>
      <c r="Z111" s="31"/>
    </row>
    <row r="112" spans="1:26" ht="12.75" customHeight="1" x14ac:dyDescent="0.3">
      <c r="A112" s="51" t="str">
        <f>IF(OR(Payment!prev_total_owed&lt;=0,Payment!prev_total_owed=""),"",Payment!prev_pmt_num+1)</f>
        <v/>
      </c>
      <c r="B112" s="84"/>
      <c r="C112" s="99"/>
      <c r="D112" s="100"/>
      <c r="E112" s="58" t="str">
        <f>IF(B112="","",ROUND((B112-Payment!prev_date)*$N$8*Payment!prev_prin_balance,2))</f>
        <v/>
      </c>
      <c r="F112" s="56"/>
      <c r="G112" s="99"/>
      <c r="H112" s="99"/>
      <c r="I112" s="58" t="str">
        <f>IF(B112="","",Payment!prev_fee_balance+G112-H112)</f>
        <v/>
      </c>
      <c r="J112" s="58" t="str">
        <f>IF(B112="","",IF(ISBLANK(D112),MIN(C112-H112,Payment!prev_int_balance+E112),0))</f>
        <v/>
      </c>
      <c r="K112" s="58" t="str">
        <f>IF(B112="","",(Payment!prev_int_balance+E112)-J112)</f>
        <v/>
      </c>
      <c r="L112" s="58" t="str">
        <f t="shared" si="0"/>
        <v/>
      </c>
      <c r="M112" s="58" t="str">
        <f>IF(B112="","",Payment!prev_prin_balance-L112)</f>
        <v/>
      </c>
      <c r="N112" s="58" t="str">
        <f t="shared" si="1"/>
        <v/>
      </c>
      <c r="O112" s="31"/>
      <c r="P112" s="78"/>
      <c r="Q112" s="31"/>
      <c r="R112" s="31"/>
      <c r="S112" s="31"/>
      <c r="T112" s="31"/>
      <c r="U112" s="31"/>
      <c r="V112" s="31"/>
      <c r="W112" s="31"/>
      <c r="X112" s="31"/>
      <c r="Y112" s="31"/>
      <c r="Z112" s="31"/>
    </row>
    <row r="113" spans="1:26" ht="12.75" customHeight="1" x14ac:dyDescent="0.3">
      <c r="A113" s="51" t="str">
        <f>IF(OR(Payment!prev_total_owed&lt;=0,Payment!prev_total_owed=""),"",Payment!prev_pmt_num+1)</f>
        <v/>
      </c>
      <c r="B113" s="84"/>
      <c r="C113" s="99"/>
      <c r="D113" s="100"/>
      <c r="E113" s="58" t="str">
        <f>IF(B113="","",ROUND((B113-Payment!prev_date)*$N$8*Payment!prev_prin_balance,2))</f>
        <v/>
      </c>
      <c r="F113" s="56"/>
      <c r="G113" s="99"/>
      <c r="H113" s="99"/>
      <c r="I113" s="58" t="str">
        <f>IF(B113="","",Payment!prev_fee_balance+G113-H113)</f>
        <v/>
      </c>
      <c r="J113" s="58" t="str">
        <f>IF(B113="","",IF(ISBLANK(D113),MIN(C113-H113,Payment!prev_int_balance+E113),0))</f>
        <v/>
      </c>
      <c r="K113" s="58" t="str">
        <f>IF(B113="","",(Payment!prev_int_balance+E113)-J113)</f>
        <v/>
      </c>
      <c r="L113" s="58" t="str">
        <f t="shared" si="0"/>
        <v/>
      </c>
      <c r="M113" s="58" t="str">
        <f>IF(B113="","",Payment!prev_prin_balance-L113)</f>
        <v/>
      </c>
      <c r="N113" s="58" t="str">
        <f t="shared" si="1"/>
        <v/>
      </c>
      <c r="O113" s="31"/>
      <c r="P113" s="78"/>
      <c r="Q113" s="31"/>
      <c r="R113" s="31"/>
      <c r="S113" s="31"/>
      <c r="T113" s="31"/>
      <c r="U113" s="31"/>
      <c r="V113" s="31"/>
      <c r="W113" s="31"/>
      <c r="X113" s="31"/>
      <c r="Y113" s="31"/>
      <c r="Z113" s="31"/>
    </row>
    <row r="114" spans="1:26" ht="12.75" customHeight="1" x14ac:dyDescent="0.3">
      <c r="A114" s="51" t="str">
        <f>IF(OR(Payment!prev_total_owed&lt;=0,Payment!prev_total_owed=""),"",Payment!prev_pmt_num+1)</f>
        <v/>
      </c>
      <c r="B114" s="84"/>
      <c r="C114" s="99"/>
      <c r="D114" s="100"/>
      <c r="E114" s="58" t="str">
        <f>IF(B114="","",ROUND((B114-Payment!prev_date)*$N$8*Payment!prev_prin_balance,2))</f>
        <v/>
      </c>
      <c r="F114" s="56"/>
      <c r="G114" s="99"/>
      <c r="H114" s="99"/>
      <c r="I114" s="58" t="str">
        <f>IF(B114="","",Payment!prev_fee_balance+G114-H114)</f>
        <v/>
      </c>
      <c r="J114" s="58" t="str">
        <f>IF(B114="","",IF(ISBLANK(D114),MIN(C114-H114,Payment!prev_int_balance+E114),0))</f>
        <v/>
      </c>
      <c r="K114" s="58" t="str">
        <f>IF(B114="","",(Payment!prev_int_balance+E114)-J114)</f>
        <v/>
      </c>
      <c r="L114" s="58" t="str">
        <f t="shared" si="0"/>
        <v/>
      </c>
      <c r="M114" s="58" t="str">
        <f>IF(B114="","",Payment!prev_prin_balance-L114)</f>
        <v/>
      </c>
      <c r="N114" s="58" t="str">
        <f t="shared" si="1"/>
        <v/>
      </c>
      <c r="O114" s="31"/>
      <c r="P114" s="78"/>
      <c r="Q114" s="31"/>
      <c r="R114" s="31"/>
      <c r="S114" s="31"/>
      <c r="T114" s="31"/>
      <c r="U114" s="31"/>
      <c r="V114" s="31"/>
      <c r="W114" s="31"/>
      <c r="X114" s="31"/>
      <c r="Y114" s="31"/>
      <c r="Z114" s="31"/>
    </row>
    <row r="115" spans="1:26" ht="12.75" customHeight="1" x14ac:dyDescent="0.3">
      <c r="A115" s="51" t="str">
        <f>IF(OR(Payment!prev_total_owed&lt;=0,Payment!prev_total_owed=""),"",Payment!prev_pmt_num+1)</f>
        <v/>
      </c>
      <c r="B115" s="84"/>
      <c r="C115" s="99"/>
      <c r="D115" s="100"/>
      <c r="E115" s="58" t="str">
        <f>IF(B115="","",ROUND((B115-Payment!prev_date)*$N$8*Payment!prev_prin_balance,2))</f>
        <v/>
      </c>
      <c r="F115" s="56"/>
      <c r="G115" s="99"/>
      <c r="H115" s="99"/>
      <c r="I115" s="58" t="str">
        <f>IF(B115="","",Payment!prev_fee_balance+G115-H115)</f>
        <v/>
      </c>
      <c r="J115" s="58" t="str">
        <f>IF(B115="","",IF(ISBLANK(D115),MIN(C115-H115,Payment!prev_int_balance+E115),0))</f>
        <v/>
      </c>
      <c r="K115" s="58" t="str">
        <f>IF(B115="","",(Payment!prev_int_balance+E115)-J115)</f>
        <v/>
      </c>
      <c r="L115" s="58" t="str">
        <f t="shared" si="0"/>
        <v/>
      </c>
      <c r="M115" s="58" t="str">
        <f>IF(B115="","",Payment!prev_prin_balance-L115)</f>
        <v/>
      </c>
      <c r="N115" s="58" t="str">
        <f t="shared" si="1"/>
        <v/>
      </c>
      <c r="O115" s="31"/>
      <c r="P115" s="78"/>
      <c r="Q115" s="31"/>
      <c r="R115" s="31"/>
      <c r="S115" s="31"/>
      <c r="T115" s="31"/>
      <c r="U115" s="31"/>
      <c r="V115" s="31"/>
      <c r="W115" s="31"/>
      <c r="X115" s="31"/>
      <c r="Y115" s="31"/>
      <c r="Z115" s="31"/>
    </row>
    <row r="116" spans="1:26" ht="12.75" customHeight="1" x14ac:dyDescent="0.3">
      <c r="A116" s="51" t="str">
        <f>IF(OR(Payment!prev_total_owed&lt;=0,Payment!prev_total_owed=""),"",Payment!prev_pmt_num+1)</f>
        <v/>
      </c>
      <c r="B116" s="84"/>
      <c r="C116" s="99"/>
      <c r="D116" s="100"/>
      <c r="E116" s="58" t="str">
        <f>IF(B116="","",ROUND((B116-Payment!prev_date)*$N$8*Payment!prev_prin_balance,2))</f>
        <v/>
      </c>
      <c r="F116" s="56"/>
      <c r="G116" s="99"/>
      <c r="H116" s="99"/>
      <c r="I116" s="58" t="str">
        <f>IF(B116="","",Payment!prev_fee_balance+G116-H116)</f>
        <v/>
      </c>
      <c r="J116" s="58" t="str">
        <f>IF(B116="","",IF(ISBLANK(D116),MIN(C116-H116,Payment!prev_int_balance+E116),0))</f>
        <v/>
      </c>
      <c r="K116" s="58" t="str">
        <f>IF(B116="","",(Payment!prev_int_balance+E116)-J116)</f>
        <v/>
      </c>
      <c r="L116" s="58" t="str">
        <f t="shared" si="0"/>
        <v/>
      </c>
      <c r="M116" s="58" t="str">
        <f>IF(B116="","",Payment!prev_prin_balance-L116)</f>
        <v/>
      </c>
      <c r="N116" s="58" t="str">
        <f t="shared" si="1"/>
        <v/>
      </c>
      <c r="O116" s="31"/>
      <c r="P116" s="78"/>
      <c r="Q116" s="31"/>
      <c r="R116" s="31"/>
      <c r="S116" s="31"/>
      <c r="T116" s="31"/>
      <c r="U116" s="31"/>
      <c r="V116" s="31"/>
      <c r="W116" s="31"/>
      <c r="X116" s="31"/>
      <c r="Y116" s="31"/>
      <c r="Z116" s="31"/>
    </row>
    <row r="117" spans="1:26" ht="12.75" customHeight="1" x14ac:dyDescent="0.3">
      <c r="A117" s="51" t="str">
        <f>IF(OR(Payment!prev_total_owed&lt;=0,Payment!prev_total_owed=""),"",Payment!prev_pmt_num+1)</f>
        <v/>
      </c>
      <c r="B117" s="84"/>
      <c r="C117" s="99"/>
      <c r="D117" s="100"/>
      <c r="E117" s="58" t="str">
        <f>IF(B117="","",ROUND((B117-Payment!prev_date)*$N$8*Payment!prev_prin_balance,2))</f>
        <v/>
      </c>
      <c r="F117" s="56"/>
      <c r="G117" s="99"/>
      <c r="H117" s="99"/>
      <c r="I117" s="58" t="str">
        <f>IF(B117="","",Payment!prev_fee_balance+G117-H117)</f>
        <v/>
      </c>
      <c r="J117" s="58" t="str">
        <f>IF(B117="","",IF(ISBLANK(D117),MIN(C117-H117,Payment!prev_int_balance+E117),0))</f>
        <v/>
      </c>
      <c r="K117" s="58" t="str">
        <f>IF(B117="","",(Payment!prev_int_balance+E117)-J117)</f>
        <v/>
      </c>
      <c r="L117" s="58" t="str">
        <f t="shared" si="0"/>
        <v/>
      </c>
      <c r="M117" s="58" t="str">
        <f>IF(B117="","",Payment!prev_prin_balance-L117)</f>
        <v/>
      </c>
      <c r="N117" s="58" t="str">
        <f t="shared" si="1"/>
        <v/>
      </c>
      <c r="O117" s="31"/>
      <c r="P117" s="78"/>
      <c r="Q117" s="31"/>
      <c r="R117" s="31"/>
      <c r="S117" s="31"/>
      <c r="T117" s="31"/>
      <c r="U117" s="31"/>
      <c r="V117" s="31"/>
      <c r="W117" s="31"/>
      <c r="X117" s="31"/>
      <c r="Y117" s="31"/>
      <c r="Z117" s="31"/>
    </row>
    <row r="118" spans="1:26" ht="12.75" customHeight="1" x14ac:dyDescent="0.3">
      <c r="A118" s="51" t="str">
        <f>IF(OR(Payment!prev_total_owed&lt;=0,Payment!prev_total_owed=""),"",Payment!prev_pmt_num+1)</f>
        <v/>
      </c>
      <c r="B118" s="84"/>
      <c r="C118" s="99"/>
      <c r="D118" s="100"/>
      <c r="E118" s="58" t="str">
        <f>IF(B118="","",ROUND((B118-Payment!prev_date)*$N$8*Payment!prev_prin_balance,2))</f>
        <v/>
      </c>
      <c r="F118" s="56"/>
      <c r="G118" s="99"/>
      <c r="H118" s="99"/>
      <c r="I118" s="58" t="str">
        <f>IF(B118="","",Payment!prev_fee_balance+G118-H118)</f>
        <v/>
      </c>
      <c r="J118" s="58" t="str">
        <f>IF(B118="","",IF(ISBLANK(D118),MIN(C118-H118,Payment!prev_int_balance+E118),0))</f>
        <v/>
      </c>
      <c r="K118" s="58" t="str">
        <f>IF(B118="","",(Payment!prev_int_balance+E118)-J118)</f>
        <v/>
      </c>
      <c r="L118" s="58" t="str">
        <f t="shared" si="0"/>
        <v/>
      </c>
      <c r="M118" s="58" t="str">
        <f>IF(B118="","",Payment!prev_prin_balance-L118)</f>
        <v/>
      </c>
      <c r="N118" s="58" t="str">
        <f t="shared" si="1"/>
        <v/>
      </c>
      <c r="O118" s="31"/>
      <c r="P118" s="78"/>
      <c r="Q118" s="31"/>
      <c r="R118" s="31"/>
      <c r="S118" s="31"/>
      <c r="T118" s="31"/>
      <c r="U118" s="31"/>
      <c r="V118" s="31"/>
      <c r="W118" s="31"/>
      <c r="X118" s="31"/>
      <c r="Y118" s="31"/>
      <c r="Z118" s="31"/>
    </row>
    <row r="119" spans="1:26" ht="12.75" customHeight="1" x14ac:dyDescent="0.3">
      <c r="A119" s="51" t="str">
        <f>IF(OR(Payment!prev_total_owed&lt;=0,Payment!prev_total_owed=""),"",Payment!prev_pmt_num+1)</f>
        <v/>
      </c>
      <c r="B119" s="84"/>
      <c r="C119" s="99"/>
      <c r="D119" s="100"/>
      <c r="E119" s="58" t="str">
        <f>IF(B119="","",ROUND((B119-Payment!prev_date)*$N$8*Payment!prev_prin_balance,2))</f>
        <v/>
      </c>
      <c r="F119" s="56"/>
      <c r="G119" s="99"/>
      <c r="H119" s="99"/>
      <c r="I119" s="58" t="str">
        <f>IF(B119="","",Payment!prev_fee_balance+G119-H119)</f>
        <v/>
      </c>
      <c r="J119" s="58" t="str">
        <f>IF(B119="","",IF(ISBLANK(D119),MIN(C119-H119,Payment!prev_int_balance+E119),0))</f>
        <v/>
      </c>
      <c r="K119" s="58" t="str">
        <f>IF(B119="","",(Payment!prev_int_balance+E119)-J119)</f>
        <v/>
      </c>
      <c r="L119" s="58" t="str">
        <f t="shared" si="0"/>
        <v/>
      </c>
      <c r="M119" s="58" t="str">
        <f>IF(B119="","",Payment!prev_prin_balance-L119)</f>
        <v/>
      </c>
      <c r="N119" s="58" t="str">
        <f t="shared" si="1"/>
        <v/>
      </c>
      <c r="O119" s="31"/>
      <c r="P119" s="78"/>
      <c r="Q119" s="31"/>
      <c r="R119" s="31"/>
      <c r="S119" s="31"/>
      <c r="T119" s="31"/>
      <c r="U119" s="31"/>
      <c r="V119" s="31"/>
      <c r="W119" s="31"/>
      <c r="X119" s="31"/>
      <c r="Y119" s="31"/>
      <c r="Z119" s="31"/>
    </row>
    <row r="120" spans="1:26" ht="12.75" customHeight="1" x14ac:dyDescent="0.3">
      <c r="A120" s="51" t="str">
        <f>IF(OR(Payment!prev_total_owed&lt;=0,Payment!prev_total_owed=""),"",Payment!prev_pmt_num+1)</f>
        <v/>
      </c>
      <c r="B120" s="84"/>
      <c r="C120" s="99"/>
      <c r="D120" s="100"/>
      <c r="E120" s="58" t="str">
        <f>IF(B120="","",ROUND((B120-Payment!prev_date)*$N$8*Payment!prev_prin_balance,2))</f>
        <v/>
      </c>
      <c r="F120" s="56"/>
      <c r="G120" s="99"/>
      <c r="H120" s="99"/>
      <c r="I120" s="58" t="str">
        <f>IF(B120="","",Payment!prev_fee_balance+G120-H120)</f>
        <v/>
      </c>
      <c r="J120" s="58" t="str">
        <f>IF(B120="","",IF(ISBLANK(D120),MIN(C120-H120,Payment!prev_int_balance+E120),0))</f>
        <v/>
      </c>
      <c r="K120" s="58" t="str">
        <f>IF(B120="","",(Payment!prev_int_balance+E120)-J120)</f>
        <v/>
      </c>
      <c r="L120" s="58" t="str">
        <f t="shared" si="0"/>
        <v/>
      </c>
      <c r="M120" s="58" t="str">
        <f>IF(B120="","",Payment!prev_prin_balance-L120)</f>
        <v/>
      </c>
      <c r="N120" s="58" t="str">
        <f t="shared" si="1"/>
        <v/>
      </c>
      <c r="O120" s="31"/>
      <c r="P120" s="78"/>
      <c r="Q120" s="31"/>
      <c r="R120" s="31"/>
      <c r="S120" s="31"/>
      <c r="T120" s="31"/>
      <c r="U120" s="31"/>
      <c r="V120" s="31"/>
      <c r="W120" s="31"/>
      <c r="X120" s="31"/>
      <c r="Y120" s="31"/>
      <c r="Z120" s="31"/>
    </row>
    <row r="121" spans="1:26" ht="12.75" customHeight="1" x14ac:dyDescent="0.3">
      <c r="A121" s="51" t="str">
        <f>IF(OR(Payment!prev_total_owed&lt;=0,Payment!prev_total_owed=""),"",Payment!prev_pmt_num+1)</f>
        <v/>
      </c>
      <c r="B121" s="84"/>
      <c r="C121" s="99"/>
      <c r="D121" s="100"/>
      <c r="E121" s="58" t="str">
        <f>IF(B121="","",ROUND((B121-Payment!prev_date)*$N$8*Payment!prev_prin_balance,2))</f>
        <v/>
      </c>
      <c r="F121" s="56"/>
      <c r="G121" s="99"/>
      <c r="H121" s="99"/>
      <c r="I121" s="58" t="str">
        <f>IF(B121="","",Payment!prev_fee_balance+G121-H121)</f>
        <v/>
      </c>
      <c r="J121" s="58" t="str">
        <f>IF(B121="","",IF(ISBLANK(D121),MIN(C121-H121,Payment!prev_int_balance+E121),0))</f>
        <v/>
      </c>
      <c r="K121" s="58" t="str">
        <f>IF(B121="","",(Payment!prev_int_balance+E121)-J121)</f>
        <v/>
      </c>
      <c r="L121" s="58" t="str">
        <f t="shared" si="0"/>
        <v/>
      </c>
      <c r="M121" s="58" t="str">
        <f>IF(B121="","",Payment!prev_prin_balance-L121)</f>
        <v/>
      </c>
      <c r="N121" s="58" t="str">
        <f t="shared" si="1"/>
        <v/>
      </c>
      <c r="O121" s="31"/>
      <c r="P121" s="78"/>
      <c r="Q121" s="31"/>
      <c r="R121" s="31"/>
      <c r="S121" s="31"/>
      <c r="T121" s="31"/>
      <c r="U121" s="31"/>
      <c r="V121" s="31"/>
      <c r="W121" s="31"/>
      <c r="X121" s="31"/>
      <c r="Y121" s="31"/>
      <c r="Z121" s="31"/>
    </row>
    <row r="122" spans="1:26" ht="12.75" customHeight="1" x14ac:dyDescent="0.3">
      <c r="A122" s="51" t="str">
        <f>IF(OR(Payment!prev_total_owed&lt;=0,Payment!prev_total_owed=""),"",Payment!prev_pmt_num+1)</f>
        <v/>
      </c>
      <c r="B122" s="84"/>
      <c r="C122" s="99"/>
      <c r="D122" s="100"/>
      <c r="E122" s="58" t="str">
        <f>IF(B122="","",ROUND((B122-Payment!prev_date)*$N$8*Payment!prev_prin_balance,2))</f>
        <v/>
      </c>
      <c r="F122" s="56"/>
      <c r="G122" s="99"/>
      <c r="H122" s="99"/>
      <c r="I122" s="58" t="str">
        <f>IF(B122="","",Payment!prev_fee_balance+G122-H122)</f>
        <v/>
      </c>
      <c r="J122" s="58" t="str">
        <f>IF(B122="","",IF(ISBLANK(D122),MIN(C122-H122,Payment!prev_int_balance+E122),0))</f>
        <v/>
      </c>
      <c r="K122" s="58" t="str">
        <f>IF(B122="","",(Payment!prev_int_balance+E122)-J122)</f>
        <v/>
      </c>
      <c r="L122" s="58" t="str">
        <f t="shared" si="0"/>
        <v/>
      </c>
      <c r="M122" s="58" t="str">
        <f>IF(B122="","",Payment!prev_prin_balance-L122)</f>
        <v/>
      </c>
      <c r="N122" s="58" t="str">
        <f t="shared" si="1"/>
        <v/>
      </c>
      <c r="O122" s="31"/>
      <c r="P122" s="78"/>
      <c r="Q122" s="31"/>
      <c r="R122" s="31"/>
      <c r="S122" s="31"/>
      <c r="T122" s="31"/>
      <c r="U122" s="31"/>
      <c r="V122" s="31"/>
      <c r="W122" s="31"/>
      <c r="X122" s="31"/>
      <c r="Y122" s="31"/>
      <c r="Z122" s="31"/>
    </row>
    <row r="123" spans="1:26" ht="12.75" customHeight="1" x14ac:dyDescent="0.3">
      <c r="A123" s="51" t="str">
        <f>IF(OR(Payment!prev_total_owed&lt;=0,Payment!prev_total_owed=""),"",Payment!prev_pmt_num+1)</f>
        <v/>
      </c>
      <c r="B123" s="84"/>
      <c r="C123" s="99"/>
      <c r="D123" s="100"/>
      <c r="E123" s="58" t="str">
        <f>IF(B123="","",ROUND((B123-Payment!prev_date)*$N$8*Payment!prev_prin_balance,2))</f>
        <v/>
      </c>
      <c r="F123" s="56"/>
      <c r="G123" s="99"/>
      <c r="H123" s="99"/>
      <c r="I123" s="58" t="str">
        <f>IF(B123="","",Payment!prev_fee_balance+G123-H123)</f>
        <v/>
      </c>
      <c r="J123" s="58" t="str">
        <f>IF(B123="","",IF(ISBLANK(D123),MIN(C123-H123,Payment!prev_int_balance+E123),0))</f>
        <v/>
      </c>
      <c r="K123" s="58" t="str">
        <f>IF(B123="","",(Payment!prev_int_balance+E123)-J123)</f>
        <v/>
      </c>
      <c r="L123" s="58" t="str">
        <f t="shared" si="0"/>
        <v/>
      </c>
      <c r="M123" s="58" t="str">
        <f>IF(B123="","",Payment!prev_prin_balance-L123)</f>
        <v/>
      </c>
      <c r="N123" s="58" t="str">
        <f t="shared" si="1"/>
        <v/>
      </c>
      <c r="O123" s="31"/>
      <c r="P123" s="78"/>
      <c r="Q123" s="31"/>
      <c r="R123" s="31"/>
      <c r="S123" s="31"/>
      <c r="T123" s="31"/>
      <c r="U123" s="31"/>
      <c r="V123" s="31"/>
      <c r="W123" s="31"/>
      <c r="X123" s="31"/>
      <c r="Y123" s="31"/>
      <c r="Z123" s="31"/>
    </row>
    <row r="124" spans="1:26" ht="12.75" customHeight="1" x14ac:dyDescent="0.3">
      <c r="A124" s="51" t="str">
        <f>IF(OR(Payment!prev_total_owed&lt;=0,Payment!prev_total_owed=""),"",Payment!prev_pmt_num+1)</f>
        <v/>
      </c>
      <c r="B124" s="84"/>
      <c r="C124" s="99"/>
      <c r="D124" s="100"/>
      <c r="E124" s="58" t="str">
        <f>IF(B124="","",ROUND((B124-Payment!prev_date)*$N$8*Payment!prev_prin_balance,2))</f>
        <v/>
      </c>
      <c r="F124" s="56"/>
      <c r="G124" s="99"/>
      <c r="H124" s="99"/>
      <c r="I124" s="58" t="str">
        <f>IF(B124="","",Payment!prev_fee_balance+G124-H124)</f>
        <v/>
      </c>
      <c r="J124" s="58" t="str">
        <f>IF(B124="","",IF(ISBLANK(D124),MIN(C124-H124,Payment!prev_int_balance+E124),0))</f>
        <v/>
      </c>
      <c r="K124" s="58" t="str">
        <f>IF(B124="","",(Payment!prev_int_balance+E124)-J124)</f>
        <v/>
      </c>
      <c r="L124" s="58" t="str">
        <f t="shared" si="0"/>
        <v/>
      </c>
      <c r="M124" s="58" t="str">
        <f>IF(B124="","",Payment!prev_prin_balance-L124)</f>
        <v/>
      </c>
      <c r="N124" s="58" t="str">
        <f t="shared" si="1"/>
        <v/>
      </c>
      <c r="O124" s="31"/>
      <c r="P124" s="78"/>
      <c r="Q124" s="31"/>
      <c r="R124" s="31"/>
      <c r="S124" s="31"/>
      <c r="T124" s="31"/>
      <c r="U124" s="31"/>
      <c r="V124" s="31"/>
      <c r="W124" s="31"/>
      <c r="X124" s="31"/>
      <c r="Y124" s="31"/>
      <c r="Z124" s="31"/>
    </row>
    <row r="125" spans="1:26" ht="12.75" customHeight="1" x14ac:dyDescent="0.3">
      <c r="A125" s="51" t="str">
        <f>IF(OR(Payment!prev_total_owed&lt;=0,Payment!prev_total_owed=""),"",Payment!prev_pmt_num+1)</f>
        <v/>
      </c>
      <c r="B125" s="84"/>
      <c r="C125" s="99"/>
      <c r="D125" s="100"/>
      <c r="E125" s="58" t="str">
        <f>IF(B125="","",ROUND((B125-Payment!prev_date)*$N$8*Payment!prev_prin_balance,2))</f>
        <v/>
      </c>
      <c r="F125" s="56"/>
      <c r="G125" s="99"/>
      <c r="H125" s="99"/>
      <c r="I125" s="58" t="str">
        <f>IF(B125="","",Payment!prev_fee_balance+G125-H125)</f>
        <v/>
      </c>
      <c r="J125" s="58" t="str">
        <f>IF(B125="","",IF(ISBLANK(D125),MIN(C125-H125,Payment!prev_int_balance+E125),0))</f>
        <v/>
      </c>
      <c r="K125" s="58" t="str">
        <f>IF(B125="","",(Payment!prev_int_balance+E125)-J125)</f>
        <v/>
      </c>
      <c r="L125" s="58" t="str">
        <f t="shared" si="0"/>
        <v/>
      </c>
      <c r="M125" s="58" t="str">
        <f>IF(B125="","",Payment!prev_prin_balance-L125)</f>
        <v/>
      </c>
      <c r="N125" s="58" t="str">
        <f t="shared" si="1"/>
        <v/>
      </c>
      <c r="O125" s="31"/>
      <c r="P125" s="78"/>
      <c r="Q125" s="31"/>
      <c r="R125" s="31"/>
      <c r="S125" s="31"/>
      <c r="T125" s="31"/>
      <c r="U125" s="31"/>
      <c r="V125" s="31"/>
      <c r="W125" s="31"/>
      <c r="X125" s="31"/>
      <c r="Y125" s="31"/>
      <c r="Z125" s="31"/>
    </row>
    <row r="126" spans="1:26" ht="12.75" customHeight="1" x14ac:dyDescent="0.3">
      <c r="A126" s="51" t="str">
        <f>IF(OR(Payment!prev_total_owed&lt;=0,Payment!prev_total_owed=""),"",Payment!prev_pmt_num+1)</f>
        <v/>
      </c>
      <c r="B126" s="84"/>
      <c r="C126" s="99"/>
      <c r="D126" s="100"/>
      <c r="E126" s="58" t="str">
        <f>IF(B126="","",ROUND((B126-Payment!prev_date)*$N$8*Payment!prev_prin_balance,2))</f>
        <v/>
      </c>
      <c r="F126" s="56"/>
      <c r="G126" s="99"/>
      <c r="H126" s="99"/>
      <c r="I126" s="58" t="str">
        <f>IF(B126="","",Payment!prev_fee_balance+G126-H126)</f>
        <v/>
      </c>
      <c r="J126" s="58" t="str">
        <f>IF(B126="","",IF(ISBLANK(D126),MIN(C126-H126,Payment!prev_int_balance+E126),0))</f>
        <v/>
      </c>
      <c r="K126" s="58" t="str">
        <f>IF(B126="","",(Payment!prev_int_balance+E126)-J126)</f>
        <v/>
      </c>
      <c r="L126" s="58" t="str">
        <f t="shared" si="0"/>
        <v/>
      </c>
      <c r="M126" s="58" t="str">
        <f>IF(B126="","",Payment!prev_prin_balance-L126)</f>
        <v/>
      </c>
      <c r="N126" s="58" t="str">
        <f t="shared" si="1"/>
        <v/>
      </c>
      <c r="O126" s="31"/>
      <c r="P126" s="78"/>
      <c r="Q126" s="31"/>
      <c r="R126" s="31"/>
      <c r="S126" s="31"/>
      <c r="T126" s="31"/>
      <c r="U126" s="31"/>
      <c r="V126" s="31"/>
      <c r="W126" s="31"/>
      <c r="X126" s="31"/>
      <c r="Y126" s="31"/>
      <c r="Z126" s="31"/>
    </row>
    <row r="127" spans="1:26" ht="12.75" customHeight="1" x14ac:dyDescent="0.3">
      <c r="A127" s="51" t="str">
        <f>IF(OR(Payment!prev_total_owed&lt;=0,Payment!prev_total_owed=""),"",Payment!prev_pmt_num+1)</f>
        <v/>
      </c>
      <c r="B127" s="84"/>
      <c r="C127" s="99"/>
      <c r="D127" s="100"/>
      <c r="E127" s="58" t="str">
        <f>IF(B127="","",ROUND((B127-Payment!prev_date)*$N$8*Payment!prev_prin_balance,2))</f>
        <v/>
      </c>
      <c r="F127" s="56"/>
      <c r="G127" s="99"/>
      <c r="H127" s="99"/>
      <c r="I127" s="58" t="str">
        <f>IF(B127="","",Payment!prev_fee_balance+G127-H127)</f>
        <v/>
      </c>
      <c r="J127" s="58" t="str">
        <f>IF(B127="","",IF(ISBLANK(D127),MIN(C127-H127,Payment!prev_int_balance+E127),0))</f>
        <v/>
      </c>
      <c r="K127" s="58" t="str">
        <f>IF(B127="","",(Payment!prev_int_balance+E127)-J127)</f>
        <v/>
      </c>
      <c r="L127" s="58" t="str">
        <f t="shared" si="0"/>
        <v/>
      </c>
      <c r="M127" s="58" t="str">
        <f>IF(B127="","",Payment!prev_prin_balance-L127)</f>
        <v/>
      </c>
      <c r="N127" s="58" t="str">
        <f t="shared" si="1"/>
        <v/>
      </c>
      <c r="O127" s="31"/>
      <c r="P127" s="78"/>
      <c r="Q127" s="31"/>
      <c r="R127" s="31"/>
      <c r="S127" s="31"/>
      <c r="T127" s="31"/>
      <c r="U127" s="31"/>
      <c r="V127" s="31"/>
      <c r="W127" s="31"/>
      <c r="X127" s="31"/>
      <c r="Y127" s="31"/>
      <c r="Z127" s="31"/>
    </row>
    <row r="128" spans="1:26" ht="12.75" customHeight="1" x14ac:dyDescent="0.3">
      <c r="A128" s="51" t="str">
        <f>IF(OR(Payment!prev_total_owed&lt;=0,Payment!prev_total_owed=""),"",Payment!prev_pmt_num+1)</f>
        <v/>
      </c>
      <c r="B128" s="84"/>
      <c r="C128" s="99"/>
      <c r="D128" s="100"/>
      <c r="E128" s="58" t="str">
        <f>IF(B128="","",ROUND((B128-Payment!prev_date)*$N$8*Payment!prev_prin_balance,2))</f>
        <v/>
      </c>
      <c r="F128" s="56"/>
      <c r="G128" s="99"/>
      <c r="H128" s="99"/>
      <c r="I128" s="58" t="str">
        <f>IF(B128="","",Payment!prev_fee_balance+G128-H128)</f>
        <v/>
      </c>
      <c r="J128" s="58" t="str">
        <f>IF(B128="","",IF(ISBLANK(D128),MIN(C128-H128,Payment!prev_int_balance+E128),0))</f>
        <v/>
      </c>
      <c r="K128" s="58" t="str">
        <f>IF(B128="","",(Payment!prev_int_balance+E128)-J128)</f>
        <v/>
      </c>
      <c r="L128" s="58" t="str">
        <f t="shared" si="0"/>
        <v/>
      </c>
      <c r="M128" s="58" t="str">
        <f>IF(B128="","",Payment!prev_prin_balance-L128)</f>
        <v/>
      </c>
      <c r="N128" s="58" t="str">
        <f t="shared" si="1"/>
        <v/>
      </c>
      <c r="O128" s="31"/>
      <c r="P128" s="78"/>
      <c r="Q128" s="31"/>
      <c r="R128" s="31"/>
      <c r="S128" s="31"/>
      <c r="T128" s="31"/>
      <c r="U128" s="31"/>
      <c r="V128" s="31"/>
      <c r="W128" s="31"/>
      <c r="X128" s="31"/>
      <c r="Y128" s="31"/>
      <c r="Z128" s="31"/>
    </row>
    <row r="129" spans="1:26" ht="12.75" customHeight="1" x14ac:dyDescent="0.3">
      <c r="A129" s="51" t="str">
        <f>IF(OR(Payment!prev_total_owed&lt;=0,Payment!prev_total_owed=""),"",Payment!prev_pmt_num+1)</f>
        <v/>
      </c>
      <c r="B129" s="84"/>
      <c r="C129" s="99"/>
      <c r="D129" s="100"/>
      <c r="E129" s="58" t="str">
        <f>IF(B129="","",ROUND((B129-Payment!prev_date)*$N$8*Payment!prev_prin_balance,2))</f>
        <v/>
      </c>
      <c r="F129" s="56"/>
      <c r="G129" s="99"/>
      <c r="H129" s="99"/>
      <c r="I129" s="58" t="str">
        <f>IF(B129="","",Payment!prev_fee_balance+G129-H129)</f>
        <v/>
      </c>
      <c r="J129" s="58" t="str">
        <f>IF(B129="","",IF(ISBLANK(D129),MIN(C129-H129,Payment!prev_int_balance+E129),0))</f>
        <v/>
      </c>
      <c r="K129" s="58" t="str">
        <f>IF(B129="","",(Payment!prev_int_balance+E129)-J129)</f>
        <v/>
      </c>
      <c r="L129" s="58" t="str">
        <f t="shared" si="0"/>
        <v/>
      </c>
      <c r="M129" s="58" t="str">
        <f>IF(B129="","",Payment!prev_prin_balance-L129)</f>
        <v/>
      </c>
      <c r="N129" s="58" t="str">
        <f t="shared" si="1"/>
        <v/>
      </c>
      <c r="O129" s="31"/>
      <c r="P129" s="78"/>
      <c r="Q129" s="31"/>
      <c r="R129" s="31"/>
      <c r="S129" s="31"/>
      <c r="T129" s="31"/>
      <c r="U129" s="31"/>
      <c r="V129" s="31"/>
      <c r="W129" s="31"/>
      <c r="X129" s="31"/>
      <c r="Y129" s="31"/>
      <c r="Z129" s="31"/>
    </row>
    <row r="130" spans="1:26" ht="12.75" customHeight="1" x14ac:dyDescent="0.3">
      <c r="A130" s="51" t="str">
        <f>IF(OR(Payment!prev_total_owed&lt;=0,Payment!prev_total_owed=""),"",Payment!prev_pmt_num+1)</f>
        <v/>
      </c>
      <c r="B130" s="84"/>
      <c r="C130" s="99"/>
      <c r="D130" s="100"/>
      <c r="E130" s="58" t="str">
        <f>IF(B130="","",ROUND((B130-Payment!prev_date)*$N$8*Payment!prev_prin_balance,2))</f>
        <v/>
      </c>
      <c r="F130" s="56"/>
      <c r="G130" s="99"/>
      <c r="H130" s="99"/>
      <c r="I130" s="58" t="str">
        <f>IF(B130="","",Payment!prev_fee_balance+G130-H130)</f>
        <v/>
      </c>
      <c r="J130" s="58" t="str">
        <f>IF(B130="","",IF(ISBLANK(D130),MIN(C130-H130,Payment!prev_int_balance+E130),0))</f>
        <v/>
      </c>
      <c r="K130" s="58" t="str">
        <f>IF(B130="","",(Payment!prev_int_balance+E130)-J130)</f>
        <v/>
      </c>
      <c r="L130" s="58" t="str">
        <f t="shared" si="0"/>
        <v/>
      </c>
      <c r="M130" s="58" t="str">
        <f>IF(B130="","",Payment!prev_prin_balance-L130)</f>
        <v/>
      </c>
      <c r="N130" s="58" t="str">
        <f t="shared" si="1"/>
        <v/>
      </c>
      <c r="O130" s="31"/>
      <c r="P130" s="78"/>
      <c r="Q130" s="31"/>
      <c r="R130" s="31"/>
      <c r="S130" s="31"/>
      <c r="T130" s="31"/>
      <c r="U130" s="31"/>
      <c r="V130" s="31"/>
      <c r="W130" s="31"/>
      <c r="X130" s="31"/>
      <c r="Y130" s="31"/>
      <c r="Z130" s="31"/>
    </row>
    <row r="131" spans="1:26" ht="12.75" customHeight="1" x14ac:dyDescent="0.3">
      <c r="A131" s="51" t="str">
        <f>IF(OR(Payment!prev_total_owed&lt;=0,Payment!prev_total_owed=""),"",Payment!prev_pmt_num+1)</f>
        <v/>
      </c>
      <c r="B131" s="84"/>
      <c r="C131" s="99"/>
      <c r="D131" s="100"/>
      <c r="E131" s="58" t="str">
        <f>IF(B131="","",ROUND((B131-Payment!prev_date)*$N$8*Payment!prev_prin_balance,2))</f>
        <v/>
      </c>
      <c r="F131" s="56"/>
      <c r="G131" s="99"/>
      <c r="H131" s="99"/>
      <c r="I131" s="58" t="str">
        <f>IF(B131="","",Payment!prev_fee_balance+G131-H131)</f>
        <v/>
      </c>
      <c r="J131" s="58" t="str">
        <f>IF(B131="","",IF(ISBLANK(D131),MIN(C131-H131,Payment!prev_int_balance+E131),0))</f>
        <v/>
      </c>
      <c r="K131" s="58" t="str">
        <f>IF(B131="","",(Payment!prev_int_balance+E131)-J131)</f>
        <v/>
      </c>
      <c r="L131" s="58" t="str">
        <f t="shared" si="0"/>
        <v/>
      </c>
      <c r="M131" s="58" t="str">
        <f>IF(B131="","",Payment!prev_prin_balance-L131)</f>
        <v/>
      </c>
      <c r="N131" s="58" t="str">
        <f t="shared" si="1"/>
        <v/>
      </c>
      <c r="O131" s="31"/>
      <c r="P131" s="78"/>
      <c r="Q131" s="31"/>
      <c r="R131" s="31"/>
      <c r="S131" s="31"/>
      <c r="T131" s="31"/>
      <c r="U131" s="31"/>
      <c r="V131" s="31"/>
      <c r="W131" s="31"/>
      <c r="X131" s="31"/>
      <c r="Y131" s="31"/>
      <c r="Z131" s="31"/>
    </row>
    <row r="132" spans="1:26" ht="12.75" customHeight="1" x14ac:dyDescent="0.3">
      <c r="A132" s="51" t="str">
        <f>IF(OR(Payment!prev_total_owed&lt;=0,Payment!prev_total_owed=""),"",Payment!prev_pmt_num+1)</f>
        <v/>
      </c>
      <c r="B132" s="84"/>
      <c r="C132" s="99"/>
      <c r="D132" s="100"/>
      <c r="E132" s="58" t="str">
        <f>IF(B132="","",ROUND((B132-Payment!prev_date)*$N$8*Payment!prev_prin_balance,2))</f>
        <v/>
      </c>
      <c r="F132" s="56"/>
      <c r="G132" s="99"/>
      <c r="H132" s="99"/>
      <c r="I132" s="58" t="str">
        <f>IF(B132="","",Payment!prev_fee_balance+G132-H132)</f>
        <v/>
      </c>
      <c r="J132" s="58" t="str">
        <f>IF(B132="","",IF(ISBLANK(D132),MIN(C132-H132,Payment!prev_int_balance+E132),0))</f>
        <v/>
      </c>
      <c r="K132" s="58" t="str">
        <f>IF(B132="","",(Payment!prev_int_balance+E132)-J132)</f>
        <v/>
      </c>
      <c r="L132" s="58" t="str">
        <f t="shared" si="0"/>
        <v/>
      </c>
      <c r="M132" s="58" t="str">
        <f>IF(B132="","",Payment!prev_prin_balance-L132)</f>
        <v/>
      </c>
      <c r="N132" s="58" t="str">
        <f t="shared" si="1"/>
        <v/>
      </c>
      <c r="O132" s="31"/>
      <c r="P132" s="78"/>
      <c r="Q132" s="31"/>
      <c r="R132" s="31"/>
      <c r="S132" s="31"/>
      <c r="T132" s="31"/>
      <c r="U132" s="31"/>
      <c r="V132" s="31"/>
      <c r="W132" s="31"/>
      <c r="X132" s="31"/>
      <c r="Y132" s="31"/>
      <c r="Z132" s="31"/>
    </row>
    <row r="133" spans="1:26" ht="12.75" customHeight="1" x14ac:dyDescent="0.3">
      <c r="A133" s="51" t="str">
        <f>IF(OR(Payment!prev_total_owed&lt;=0,Payment!prev_total_owed=""),"",Payment!prev_pmt_num+1)</f>
        <v/>
      </c>
      <c r="B133" s="84"/>
      <c r="C133" s="99"/>
      <c r="D133" s="100"/>
      <c r="E133" s="58" t="str">
        <f>IF(B133="","",ROUND((B133-Payment!prev_date)*$N$8*Payment!prev_prin_balance,2))</f>
        <v/>
      </c>
      <c r="F133" s="56"/>
      <c r="G133" s="99"/>
      <c r="H133" s="99"/>
      <c r="I133" s="58" t="str">
        <f>IF(B133="","",Payment!prev_fee_balance+G133-H133)</f>
        <v/>
      </c>
      <c r="J133" s="58" t="str">
        <f>IF(B133="","",IF(ISBLANK(D133),MIN(C133-H133,Payment!prev_int_balance+E133),0))</f>
        <v/>
      </c>
      <c r="K133" s="58" t="str">
        <f>IF(B133="","",(Payment!prev_int_balance+E133)-J133)</f>
        <v/>
      </c>
      <c r="L133" s="58" t="str">
        <f t="shared" si="0"/>
        <v/>
      </c>
      <c r="M133" s="58" t="str">
        <f>IF(B133="","",Payment!prev_prin_balance-L133)</f>
        <v/>
      </c>
      <c r="N133" s="58" t="str">
        <f t="shared" si="1"/>
        <v/>
      </c>
      <c r="O133" s="31"/>
      <c r="P133" s="78"/>
      <c r="Q133" s="31"/>
      <c r="R133" s="31"/>
      <c r="S133" s="31"/>
      <c r="T133" s="31"/>
      <c r="U133" s="31"/>
      <c r="V133" s="31"/>
      <c r="W133" s="31"/>
      <c r="X133" s="31"/>
      <c r="Y133" s="31"/>
      <c r="Z133" s="31"/>
    </row>
    <row r="134" spans="1:26" ht="12.75" customHeight="1" x14ac:dyDescent="0.3">
      <c r="A134" s="51" t="str">
        <f>IF(OR(Payment!prev_total_owed&lt;=0,Payment!prev_total_owed=""),"",Payment!prev_pmt_num+1)</f>
        <v/>
      </c>
      <c r="B134" s="84"/>
      <c r="C134" s="99"/>
      <c r="D134" s="100"/>
      <c r="E134" s="58" t="str">
        <f>IF(B134="","",ROUND((B134-Payment!prev_date)*$N$8*Payment!prev_prin_balance,2))</f>
        <v/>
      </c>
      <c r="F134" s="56"/>
      <c r="G134" s="99"/>
      <c r="H134" s="99"/>
      <c r="I134" s="58" t="str">
        <f>IF(B134="","",Payment!prev_fee_balance+G134-H134)</f>
        <v/>
      </c>
      <c r="J134" s="58" t="str">
        <f>IF(B134="","",IF(ISBLANK(D134),MIN(C134-H134,Payment!prev_int_balance+E134),0))</f>
        <v/>
      </c>
      <c r="K134" s="58" t="str">
        <f>IF(B134="","",(Payment!prev_int_balance+E134)-J134)</f>
        <v/>
      </c>
      <c r="L134" s="58" t="str">
        <f t="shared" si="0"/>
        <v/>
      </c>
      <c r="M134" s="58" t="str">
        <f>IF(B134="","",Payment!prev_prin_balance-L134)</f>
        <v/>
      </c>
      <c r="N134" s="58" t="str">
        <f t="shared" si="1"/>
        <v/>
      </c>
      <c r="O134" s="31"/>
      <c r="P134" s="78"/>
      <c r="Q134" s="31"/>
      <c r="R134" s="31"/>
      <c r="S134" s="31"/>
      <c r="T134" s="31"/>
      <c r="U134" s="31"/>
      <c r="V134" s="31"/>
      <c r="W134" s="31"/>
      <c r="X134" s="31"/>
      <c r="Y134" s="31"/>
      <c r="Z134" s="31"/>
    </row>
    <row r="135" spans="1:26" ht="12.75" customHeight="1" x14ac:dyDescent="0.3">
      <c r="A135" s="51" t="str">
        <f>IF(OR(Payment!prev_total_owed&lt;=0,Payment!prev_total_owed=""),"",Payment!prev_pmt_num+1)</f>
        <v/>
      </c>
      <c r="B135" s="84"/>
      <c r="C135" s="99"/>
      <c r="D135" s="100"/>
      <c r="E135" s="58" t="str">
        <f>IF(B135="","",ROUND((B135-Payment!prev_date)*$N$8*Payment!prev_prin_balance,2))</f>
        <v/>
      </c>
      <c r="F135" s="56"/>
      <c r="G135" s="99"/>
      <c r="H135" s="99"/>
      <c r="I135" s="58" t="str">
        <f>IF(B135="","",Payment!prev_fee_balance+G135-H135)</f>
        <v/>
      </c>
      <c r="J135" s="58" t="str">
        <f>IF(B135="","",IF(ISBLANK(D135),MIN(C135-H135,Payment!prev_int_balance+E135),0))</f>
        <v/>
      </c>
      <c r="K135" s="58" t="str">
        <f>IF(B135="","",(Payment!prev_int_balance+E135)-J135)</f>
        <v/>
      </c>
      <c r="L135" s="58" t="str">
        <f t="shared" si="0"/>
        <v/>
      </c>
      <c r="M135" s="58" t="str">
        <f>IF(B135="","",Payment!prev_prin_balance-L135)</f>
        <v/>
      </c>
      <c r="N135" s="58" t="str">
        <f t="shared" si="1"/>
        <v/>
      </c>
      <c r="O135" s="31"/>
      <c r="P135" s="78"/>
      <c r="Q135" s="31"/>
      <c r="R135" s="31"/>
      <c r="S135" s="31"/>
      <c r="T135" s="31"/>
      <c r="U135" s="31"/>
      <c r="V135" s="31"/>
      <c r="W135" s="31"/>
      <c r="X135" s="31"/>
      <c r="Y135" s="31"/>
      <c r="Z135" s="31"/>
    </row>
    <row r="136" spans="1:26" ht="12.75" customHeight="1" x14ac:dyDescent="0.3">
      <c r="A136" s="51" t="str">
        <f>IF(OR(Payment!prev_total_owed&lt;=0,Payment!prev_total_owed=""),"",Payment!prev_pmt_num+1)</f>
        <v/>
      </c>
      <c r="B136" s="84"/>
      <c r="C136" s="99"/>
      <c r="D136" s="100"/>
      <c r="E136" s="58" t="str">
        <f>IF(B136="","",ROUND((B136-Payment!prev_date)*$N$8*Payment!prev_prin_balance,2))</f>
        <v/>
      </c>
      <c r="F136" s="56"/>
      <c r="G136" s="99"/>
      <c r="H136" s="99"/>
      <c r="I136" s="58" t="str">
        <f>IF(B136="","",Payment!prev_fee_balance+G136-H136)</f>
        <v/>
      </c>
      <c r="J136" s="58" t="str">
        <f>IF(B136="","",IF(ISBLANK(D136),MIN(C136-H136,Payment!prev_int_balance+E136),0))</f>
        <v/>
      </c>
      <c r="K136" s="58" t="str">
        <f>IF(B136="","",(Payment!prev_int_balance+E136)-J136)</f>
        <v/>
      </c>
      <c r="L136" s="58" t="str">
        <f t="shared" si="0"/>
        <v/>
      </c>
      <c r="M136" s="58" t="str">
        <f>IF(B136="","",Payment!prev_prin_balance-L136)</f>
        <v/>
      </c>
      <c r="N136" s="58" t="str">
        <f t="shared" si="1"/>
        <v/>
      </c>
      <c r="O136" s="31"/>
      <c r="P136" s="78"/>
      <c r="Q136" s="31"/>
      <c r="R136" s="31"/>
      <c r="S136" s="31"/>
      <c r="T136" s="31"/>
      <c r="U136" s="31"/>
      <c r="V136" s="31"/>
      <c r="W136" s="31"/>
      <c r="X136" s="31"/>
      <c r="Y136" s="31"/>
      <c r="Z136" s="31"/>
    </row>
    <row r="137" spans="1:26" ht="12.75" customHeight="1" x14ac:dyDescent="0.3">
      <c r="A137" s="51" t="str">
        <f>IF(OR(Payment!prev_total_owed&lt;=0,Payment!prev_total_owed=""),"",Payment!prev_pmt_num+1)</f>
        <v/>
      </c>
      <c r="B137" s="84"/>
      <c r="C137" s="99"/>
      <c r="D137" s="100"/>
      <c r="E137" s="58" t="str">
        <f>IF(B137="","",ROUND((B137-Payment!prev_date)*$N$8*Payment!prev_prin_balance,2))</f>
        <v/>
      </c>
      <c r="F137" s="56"/>
      <c r="G137" s="99"/>
      <c r="H137" s="99"/>
      <c r="I137" s="58" t="str">
        <f>IF(B137="","",Payment!prev_fee_balance+G137-H137)</f>
        <v/>
      </c>
      <c r="J137" s="58" t="str">
        <f>IF(B137="","",IF(ISBLANK(D137),MIN(C137-H137,Payment!prev_int_balance+E137),0))</f>
        <v/>
      </c>
      <c r="K137" s="58" t="str">
        <f>IF(B137="","",(Payment!prev_int_balance+E137)-J137)</f>
        <v/>
      </c>
      <c r="L137" s="58" t="str">
        <f t="shared" si="0"/>
        <v/>
      </c>
      <c r="M137" s="58" t="str">
        <f>IF(B137="","",Payment!prev_prin_balance-L137)</f>
        <v/>
      </c>
      <c r="N137" s="58" t="str">
        <f t="shared" si="1"/>
        <v/>
      </c>
      <c r="O137" s="31"/>
      <c r="P137" s="78"/>
      <c r="Q137" s="31"/>
      <c r="R137" s="31"/>
      <c r="S137" s="31"/>
      <c r="T137" s="31"/>
      <c r="U137" s="31"/>
      <c r="V137" s="31"/>
      <c r="W137" s="31"/>
      <c r="X137" s="31"/>
      <c r="Y137" s="31"/>
      <c r="Z137" s="31"/>
    </row>
    <row r="138" spans="1:26" ht="12.75" customHeight="1" x14ac:dyDescent="0.3">
      <c r="A138" s="51" t="str">
        <f>IF(OR(Payment!prev_total_owed&lt;=0,Payment!prev_total_owed=""),"",Payment!prev_pmt_num+1)</f>
        <v/>
      </c>
      <c r="B138" s="84"/>
      <c r="C138" s="99"/>
      <c r="D138" s="100"/>
      <c r="E138" s="58" t="str">
        <f>IF(B138="","",ROUND((B138-Payment!prev_date)*$N$8*Payment!prev_prin_balance,2))</f>
        <v/>
      </c>
      <c r="F138" s="56"/>
      <c r="G138" s="99"/>
      <c r="H138" s="99"/>
      <c r="I138" s="58" t="str">
        <f>IF(B138="","",Payment!prev_fee_balance+G138-H138)</f>
        <v/>
      </c>
      <c r="J138" s="58" t="str">
        <f>IF(B138="","",IF(ISBLANK(D138),MIN(C138-H138,Payment!prev_int_balance+E138),0))</f>
        <v/>
      </c>
      <c r="K138" s="58" t="str">
        <f>IF(B138="","",(Payment!prev_int_balance+E138)-J138)</f>
        <v/>
      </c>
      <c r="L138" s="58" t="str">
        <f t="shared" si="0"/>
        <v/>
      </c>
      <c r="M138" s="58" t="str">
        <f>IF(B138="","",Payment!prev_prin_balance-L138)</f>
        <v/>
      </c>
      <c r="N138" s="58" t="str">
        <f t="shared" si="1"/>
        <v/>
      </c>
      <c r="O138" s="31"/>
      <c r="P138" s="78"/>
      <c r="Q138" s="31"/>
      <c r="R138" s="31"/>
      <c r="S138" s="31"/>
      <c r="T138" s="31"/>
      <c r="U138" s="31"/>
      <c r="V138" s="31"/>
      <c r="W138" s="31"/>
      <c r="X138" s="31"/>
      <c r="Y138" s="31"/>
      <c r="Z138" s="31"/>
    </row>
    <row r="139" spans="1:26" ht="12.75" customHeight="1" x14ac:dyDescent="0.3">
      <c r="A139" s="51" t="str">
        <f>IF(OR(Payment!prev_total_owed&lt;=0,Payment!prev_total_owed=""),"",Payment!prev_pmt_num+1)</f>
        <v/>
      </c>
      <c r="B139" s="84"/>
      <c r="C139" s="99"/>
      <c r="D139" s="100"/>
      <c r="E139" s="58" t="str">
        <f>IF(B139="","",ROUND((B139-Payment!prev_date)*$N$8*Payment!prev_prin_balance,2))</f>
        <v/>
      </c>
      <c r="F139" s="56"/>
      <c r="G139" s="99"/>
      <c r="H139" s="99"/>
      <c r="I139" s="58" t="str">
        <f>IF(B139="","",Payment!prev_fee_balance+G139-H139)</f>
        <v/>
      </c>
      <c r="J139" s="58" t="str">
        <f>IF(B139="","",IF(ISBLANK(D139),MIN(C139-H139,Payment!prev_int_balance+E139),0))</f>
        <v/>
      </c>
      <c r="K139" s="58" t="str">
        <f>IF(B139="","",(Payment!prev_int_balance+E139)-J139)</f>
        <v/>
      </c>
      <c r="L139" s="58" t="str">
        <f t="shared" si="0"/>
        <v/>
      </c>
      <c r="M139" s="58" t="str">
        <f>IF(B139="","",Payment!prev_prin_balance-L139)</f>
        <v/>
      </c>
      <c r="N139" s="58" t="str">
        <f t="shared" si="1"/>
        <v/>
      </c>
      <c r="O139" s="31"/>
      <c r="P139" s="78"/>
      <c r="Q139" s="31"/>
      <c r="R139" s="31"/>
      <c r="S139" s="31"/>
      <c r="T139" s="31"/>
      <c r="U139" s="31"/>
      <c r="V139" s="31"/>
      <c r="W139" s="31"/>
      <c r="X139" s="31"/>
      <c r="Y139" s="31"/>
      <c r="Z139" s="31"/>
    </row>
    <row r="140" spans="1:26" ht="12.75" customHeight="1" x14ac:dyDescent="0.3">
      <c r="A140" s="51" t="str">
        <f>IF(OR(Payment!prev_total_owed&lt;=0,Payment!prev_total_owed=""),"",Payment!prev_pmt_num+1)</f>
        <v/>
      </c>
      <c r="B140" s="84"/>
      <c r="C140" s="99"/>
      <c r="D140" s="100"/>
      <c r="E140" s="58" t="str">
        <f>IF(B140="","",ROUND((B140-Payment!prev_date)*$N$8*Payment!prev_prin_balance,2))</f>
        <v/>
      </c>
      <c r="F140" s="56"/>
      <c r="G140" s="99"/>
      <c r="H140" s="99"/>
      <c r="I140" s="58" t="str">
        <f>IF(B140="","",Payment!prev_fee_balance+G140-H140)</f>
        <v/>
      </c>
      <c r="J140" s="58" t="str">
        <f>IF(B140="","",IF(ISBLANK(D140),MIN(C140-H140,Payment!prev_int_balance+E140),0))</f>
        <v/>
      </c>
      <c r="K140" s="58" t="str">
        <f>IF(B140="","",(Payment!prev_int_balance+E140)-J140)</f>
        <v/>
      </c>
      <c r="L140" s="58" t="str">
        <f t="shared" si="0"/>
        <v/>
      </c>
      <c r="M140" s="58" t="str">
        <f>IF(B140="","",Payment!prev_prin_balance-L140)</f>
        <v/>
      </c>
      <c r="N140" s="58" t="str">
        <f t="shared" si="1"/>
        <v/>
      </c>
      <c r="O140" s="31"/>
      <c r="P140" s="78"/>
      <c r="Q140" s="31"/>
      <c r="R140" s="31"/>
      <c r="S140" s="31"/>
      <c r="T140" s="31"/>
      <c r="U140" s="31"/>
      <c r="V140" s="31"/>
      <c r="W140" s="31"/>
      <c r="X140" s="31"/>
      <c r="Y140" s="31"/>
      <c r="Z140" s="31"/>
    </row>
    <row r="141" spans="1:26" ht="12.75" customHeight="1" x14ac:dyDescent="0.3">
      <c r="A141" s="51" t="str">
        <f>IF(OR(Payment!prev_total_owed&lt;=0,Payment!prev_total_owed=""),"",Payment!prev_pmt_num+1)</f>
        <v/>
      </c>
      <c r="B141" s="84"/>
      <c r="C141" s="99"/>
      <c r="D141" s="100"/>
      <c r="E141" s="58" t="str">
        <f>IF(B141="","",ROUND((B141-Payment!prev_date)*$N$8*Payment!prev_prin_balance,2))</f>
        <v/>
      </c>
      <c r="F141" s="56"/>
      <c r="G141" s="99"/>
      <c r="H141" s="99"/>
      <c r="I141" s="58" t="str">
        <f>IF(B141="","",Payment!prev_fee_balance+G141-H141)</f>
        <v/>
      </c>
      <c r="J141" s="58" t="str">
        <f>IF(B141="","",IF(ISBLANK(D141),MIN(C141-H141,Payment!prev_int_balance+E141),0))</f>
        <v/>
      </c>
      <c r="K141" s="58" t="str">
        <f>IF(B141="","",(Payment!prev_int_balance+E141)-J141)</f>
        <v/>
      </c>
      <c r="L141" s="58" t="str">
        <f t="shared" si="0"/>
        <v/>
      </c>
      <c r="M141" s="58" t="str">
        <f>IF(B141="","",Payment!prev_prin_balance-L141)</f>
        <v/>
      </c>
      <c r="N141" s="58" t="str">
        <f t="shared" si="1"/>
        <v/>
      </c>
      <c r="O141" s="31"/>
      <c r="P141" s="78"/>
      <c r="Q141" s="31"/>
      <c r="R141" s="31"/>
      <c r="S141" s="31"/>
      <c r="T141" s="31"/>
      <c r="U141" s="31"/>
      <c r="V141" s="31"/>
      <c r="W141" s="31"/>
      <c r="X141" s="31"/>
      <c r="Y141" s="31"/>
      <c r="Z141" s="31"/>
    </row>
    <row r="142" spans="1:26" ht="12.75" customHeight="1" x14ac:dyDescent="0.3">
      <c r="A142" s="51" t="str">
        <f>IF(OR(Payment!prev_total_owed&lt;=0,Payment!prev_total_owed=""),"",Payment!prev_pmt_num+1)</f>
        <v/>
      </c>
      <c r="B142" s="84"/>
      <c r="C142" s="99"/>
      <c r="D142" s="100"/>
      <c r="E142" s="58" t="str">
        <f>IF(B142="","",ROUND((B142-Payment!prev_date)*$N$8*Payment!prev_prin_balance,2))</f>
        <v/>
      </c>
      <c r="F142" s="56"/>
      <c r="G142" s="99"/>
      <c r="H142" s="99"/>
      <c r="I142" s="58" t="str">
        <f>IF(B142="","",Payment!prev_fee_balance+G142-H142)</f>
        <v/>
      </c>
      <c r="J142" s="58" t="str">
        <f>IF(B142="","",IF(ISBLANK(D142),MIN(C142-H142,Payment!prev_int_balance+E142),0))</f>
        <v/>
      </c>
      <c r="K142" s="58" t="str">
        <f>IF(B142="","",(Payment!prev_int_balance+E142)-J142)</f>
        <v/>
      </c>
      <c r="L142" s="58" t="str">
        <f t="shared" si="0"/>
        <v/>
      </c>
      <c r="M142" s="58" t="str">
        <f>IF(B142="","",Payment!prev_prin_balance-L142)</f>
        <v/>
      </c>
      <c r="N142" s="58" t="str">
        <f t="shared" si="1"/>
        <v/>
      </c>
      <c r="O142" s="31"/>
      <c r="P142" s="78"/>
      <c r="Q142" s="31"/>
      <c r="R142" s="31"/>
      <c r="S142" s="31"/>
      <c r="T142" s="31"/>
      <c r="U142" s="31"/>
      <c r="V142" s="31"/>
      <c r="W142" s="31"/>
      <c r="X142" s="31"/>
      <c r="Y142" s="31"/>
      <c r="Z142" s="31"/>
    </row>
    <row r="143" spans="1:26" ht="12.75" customHeight="1" x14ac:dyDescent="0.3">
      <c r="A143" s="51" t="str">
        <f>IF(OR(Payment!prev_total_owed&lt;=0,Payment!prev_total_owed=""),"",Payment!prev_pmt_num+1)</f>
        <v/>
      </c>
      <c r="B143" s="84"/>
      <c r="C143" s="99"/>
      <c r="D143" s="100"/>
      <c r="E143" s="58" t="str">
        <f>IF(B143="","",ROUND((B143-Payment!prev_date)*$N$8*Payment!prev_prin_balance,2))</f>
        <v/>
      </c>
      <c r="F143" s="56"/>
      <c r="G143" s="99"/>
      <c r="H143" s="99"/>
      <c r="I143" s="58" t="str">
        <f>IF(B143="","",Payment!prev_fee_balance+G143-H143)</f>
        <v/>
      </c>
      <c r="J143" s="58" t="str">
        <f>IF(B143="","",IF(ISBLANK(D143),MIN(C143-H143,Payment!prev_int_balance+E143),0))</f>
        <v/>
      </c>
      <c r="K143" s="58" t="str">
        <f>IF(B143="","",(Payment!prev_int_balance+E143)-J143)</f>
        <v/>
      </c>
      <c r="L143" s="58" t="str">
        <f t="shared" si="0"/>
        <v/>
      </c>
      <c r="M143" s="58" t="str">
        <f>IF(B143="","",Payment!prev_prin_balance-L143)</f>
        <v/>
      </c>
      <c r="N143" s="58" t="str">
        <f t="shared" si="1"/>
        <v/>
      </c>
      <c r="O143" s="31"/>
      <c r="P143" s="78"/>
      <c r="Q143" s="31"/>
      <c r="R143" s="31"/>
      <c r="S143" s="31"/>
      <c r="T143" s="31"/>
      <c r="U143" s="31"/>
      <c r="V143" s="31"/>
      <c r="W143" s="31"/>
      <c r="X143" s="31"/>
      <c r="Y143" s="31"/>
      <c r="Z143" s="31"/>
    </row>
    <row r="144" spans="1:26" ht="12.75" customHeight="1" x14ac:dyDescent="0.3">
      <c r="A144" s="51" t="str">
        <f>IF(OR(Payment!prev_total_owed&lt;=0,Payment!prev_total_owed=""),"",Payment!prev_pmt_num+1)</f>
        <v/>
      </c>
      <c r="B144" s="84"/>
      <c r="C144" s="99"/>
      <c r="D144" s="100"/>
      <c r="E144" s="58" t="str">
        <f>IF(B144="","",ROUND((B144-Payment!prev_date)*$N$8*Payment!prev_prin_balance,2))</f>
        <v/>
      </c>
      <c r="F144" s="56"/>
      <c r="G144" s="99"/>
      <c r="H144" s="99"/>
      <c r="I144" s="58" t="str">
        <f>IF(B144="","",Payment!prev_fee_balance+G144-H144)</f>
        <v/>
      </c>
      <c r="J144" s="58" t="str">
        <f>IF(B144="","",IF(ISBLANK(D144),MIN(C144-H144,Payment!prev_int_balance+E144),0))</f>
        <v/>
      </c>
      <c r="K144" s="58" t="str">
        <f>IF(B144="","",(Payment!prev_int_balance+E144)-J144)</f>
        <v/>
      </c>
      <c r="L144" s="58" t="str">
        <f t="shared" si="0"/>
        <v/>
      </c>
      <c r="M144" s="58" t="str">
        <f>IF(B144="","",Payment!prev_prin_balance-L144)</f>
        <v/>
      </c>
      <c r="N144" s="58" t="str">
        <f t="shared" si="1"/>
        <v/>
      </c>
      <c r="O144" s="31"/>
      <c r="P144" s="78"/>
      <c r="Q144" s="31"/>
      <c r="R144" s="31"/>
      <c r="S144" s="31"/>
      <c r="T144" s="31"/>
      <c r="U144" s="31"/>
      <c r="V144" s="31"/>
      <c r="W144" s="31"/>
      <c r="X144" s="31"/>
      <c r="Y144" s="31"/>
      <c r="Z144" s="31"/>
    </row>
    <row r="145" spans="1:26" ht="12.75" customHeight="1" x14ac:dyDescent="0.3">
      <c r="A145" s="51" t="str">
        <f>IF(OR(Payment!prev_total_owed&lt;=0,Payment!prev_total_owed=""),"",Payment!prev_pmt_num+1)</f>
        <v/>
      </c>
      <c r="B145" s="84"/>
      <c r="C145" s="99"/>
      <c r="D145" s="100"/>
      <c r="E145" s="58" t="str">
        <f>IF(B145="","",ROUND((B145-Payment!prev_date)*$N$8*Payment!prev_prin_balance,2))</f>
        <v/>
      </c>
      <c r="F145" s="56"/>
      <c r="G145" s="99"/>
      <c r="H145" s="99"/>
      <c r="I145" s="58" t="str">
        <f>IF(B145="","",Payment!prev_fee_balance+G145-H145)</f>
        <v/>
      </c>
      <c r="J145" s="58" t="str">
        <f>IF(B145="","",IF(ISBLANK(D145),MIN(C145-H145,Payment!prev_int_balance+E145),0))</f>
        <v/>
      </c>
      <c r="K145" s="58" t="str">
        <f>IF(B145="","",(Payment!prev_int_balance+E145)-J145)</f>
        <v/>
      </c>
      <c r="L145" s="58" t="str">
        <f t="shared" si="0"/>
        <v/>
      </c>
      <c r="M145" s="58" t="str">
        <f>IF(B145="","",Payment!prev_prin_balance-L145)</f>
        <v/>
      </c>
      <c r="N145" s="58" t="str">
        <f t="shared" si="1"/>
        <v/>
      </c>
      <c r="O145" s="31"/>
      <c r="P145" s="78"/>
      <c r="Q145" s="31"/>
      <c r="R145" s="31"/>
      <c r="S145" s="31"/>
      <c r="T145" s="31"/>
      <c r="U145" s="31"/>
      <c r="V145" s="31"/>
      <c r="W145" s="31"/>
      <c r="X145" s="31"/>
      <c r="Y145" s="31"/>
      <c r="Z145" s="31"/>
    </row>
    <row r="146" spans="1:26" ht="12.75" customHeight="1" x14ac:dyDescent="0.3">
      <c r="A146" s="51" t="str">
        <f>IF(OR(Payment!prev_total_owed&lt;=0,Payment!prev_total_owed=""),"",Payment!prev_pmt_num+1)</f>
        <v/>
      </c>
      <c r="B146" s="84"/>
      <c r="C146" s="99"/>
      <c r="D146" s="100"/>
      <c r="E146" s="58" t="str">
        <f>IF(B146="","",ROUND((B146-Payment!prev_date)*$N$8*Payment!prev_prin_balance,2))</f>
        <v/>
      </c>
      <c r="F146" s="56"/>
      <c r="G146" s="99"/>
      <c r="H146" s="99"/>
      <c r="I146" s="58" t="str">
        <f>IF(B146="","",Payment!prev_fee_balance+G146-H146)</f>
        <v/>
      </c>
      <c r="J146" s="58" t="str">
        <f>IF(B146="","",IF(ISBLANK(D146),MIN(C146-H146,Payment!prev_int_balance+E146),0))</f>
        <v/>
      </c>
      <c r="K146" s="58" t="str">
        <f>IF(B146="","",(Payment!prev_int_balance+E146)-J146)</f>
        <v/>
      </c>
      <c r="L146" s="58" t="str">
        <f t="shared" si="0"/>
        <v/>
      </c>
      <c r="M146" s="58" t="str">
        <f>IF(B146="","",Payment!prev_prin_balance-L146)</f>
        <v/>
      </c>
      <c r="N146" s="58" t="str">
        <f t="shared" si="1"/>
        <v/>
      </c>
      <c r="O146" s="31"/>
      <c r="P146" s="78"/>
      <c r="Q146" s="31"/>
      <c r="R146" s="31"/>
      <c r="S146" s="31"/>
      <c r="T146" s="31"/>
      <c r="U146" s="31"/>
      <c r="V146" s="31"/>
      <c r="W146" s="31"/>
      <c r="X146" s="31"/>
      <c r="Y146" s="31"/>
      <c r="Z146" s="31"/>
    </row>
    <row r="147" spans="1:26" ht="12.75" customHeight="1" x14ac:dyDescent="0.3">
      <c r="A147" s="51" t="str">
        <f>IF(OR(Payment!prev_total_owed&lt;=0,Payment!prev_total_owed=""),"",Payment!prev_pmt_num+1)</f>
        <v/>
      </c>
      <c r="B147" s="84"/>
      <c r="C147" s="99"/>
      <c r="D147" s="100"/>
      <c r="E147" s="58" t="str">
        <f>IF(B147="","",ROUND((B147-Payment!prev_date)*$N$8*Payment!prev_prin_balance,2))</f>
        <v/>
      </c>
      <c r="F147" s="56"/>
      <c r="G147" s="99"/>
      <c r="H147" s="99"/>
      <c r="I147" s="58" t="str">
        <f>IF(B147="","",Payment!prev_fee_balance+G147-H147)</f>
        <v/>
      </c>
      <c r="J147" s="58" t="str">
        <f>IF(B147="","",IF(ISBLANK(D147),MIN(C147-H147,Payment!prev_int_balance+E147),0))</f>
        <v/>
      </c>
      <c r="K147" s="58" t="str">
        <f>IF(B147="","",(Payment!prev_int_balance+E147)-J147)</f>
        <v/>
      </c>
      <c r="L147" s="58" t="str">
        <f t="shared" si="0"/>
        <v/>
      </c>
      <c r="M147" s="58" t="str">
        <f>IF(B147="","",Payment!prev_prin_balance-L147)</f>
        <v/>
      </c>
      <c r="N147" s="58" t="str">
        <f t="shared" si="1"/>
        <v/>
      </c>
      <c r="O147" s="31"/>
      <c r="P147" s="78"/>
      <c r="Q147" s="31"/>
      <c r="R147" s="31"/>
      <c r="S147" s="31"/>
      <c r="T147" s="31"/>
      <c r="U147" s="31"/>
      <c r="V147" s="31"/>
      <c r="W147" s="31"/>
      <c r="X147" s="31"/>
      <c r="Y147" s="31"/>
      <c r="Z147" s="31"/>
    </row>
    <row r="148" spans="1:26" ht="12.75" customHeight="1" x14ac:dyDescent="0.3">
      <c r="A148" s="51" t="str">
        <f>IF(OR(Payment!prev_total_owed&lt;=0,Payment!prev_total_owed=""),"",Payment!prev_pmt_num+1)</f>
        <v/>
      </c>
      <c r="B148" s="84"/>
      <c r="C148" s="99"/>
      <c r="D148" s="100"/>
      <c r="E148" s="58" t="str">
        <f>IF(B148="","",ROUND((B148-Payment!prev_date)*$N$8*Payment!prev_prin_balance,2))</f>
        <v/>
      </c>
      <c r="F148" s="56"/>
      <c r="G148" s="99"/>
      <c r="H148" s="99"/>
      <c r="I148" s="58" t="str">
        <f>IF(B148="","",Payment!prev_fee_balance+G148-H148)</f>
        <v/>
      </c>
      <c r="J148" s="58" t="str">
        <f>IF(B148="","",IF(ISBLANK(D148),MIN(C148-H148,Payment!prev_int_balance+E148),0))</f>
        <v/>
      </c>
      <c r="K148" s="58" t="str">
        <f>IF(B148="","",(Payment!prev_int_balance+E148)-J148)</f>
        <v/>
      </c>
      <c r="L148" s="58" t="str">
        <f t="shared" si="0"/>
        <v/>
      </c>
      <c r="M148" s="58" t="str">
        <f>IF(B148="","",Payment!prev_prin_balance-L148)</f>
        <v/>
      </c>
      <c r="N148" s="58" t="str">
        <f t="shared" si="1"/>
        <v/>
      </c>
      <c r="O148" s="31"/>
      <c r="P148" s="78"/>
      <c r="Q148" s="31"/>
      <c r="R148" s="31"/>
      <c r="S148" s="31"/>
      <c r="T148" s="31"/>
      <c r="U148" s="31"/>
      <c r="V148" s="31"/>
      <c r="W148" s="31"/>
      <c r="X148" s="31"/>
      <c r="Y148" s="31"/>
      <c r="Z148" s="31"/>
    </row>
    <row r="149" spans="1:26" ht="12.75" customHeight="1" x14ac:dyDescent="0.3">
      <c r="A149" s="51" t="str">
        <f>IF(OR(Payment!prev_total_owed&lt;=0,Payment!prev_total_owed=""),"",Payment!prev_pmt_num+1)</f>
        <v/>
      </c>
      <c r="B149" s="84"/>
      <c r="C149" s="99"/>
      <c r="D149" s="100"/>
      <c r="E149" s="58" t="str">
        <f>IF(B149="","",ROUND((B149-Payment!prev_date)*$N$8*Payment!prev_prin_balance,2))</f>
        <v/>
      </c>
      <c r="F149" s="56"/>
      <c r="G149" s="99"/>
      <c r="H149" s="99"/>
      <c r="I149" s="58" t="str">
        <f>IF(B149="","",Payment!prev_fee_balance+G149-H149)</f>
        <v/>
      </c>
      <c r="J149" s="58" t="str">
        <f>IF(B149="","",IF(ISBLANK(D149),MIN(C149-H149,Payment!prev_int_balance+E149),0))</f>
        <v/>
      </c>
      <c r="K149" s="58" t="str">
        <f>IF(B149="","",(Payment!prev_int_balance+E149)-J149)</f>
        <v/>
      </c>
      <c r="L149" s="58" t="str">
        <f t="shared" si="0"/>
        <v/>
      </c>
      <c r="M149" s="58" t="str">
        <f>IF(B149="","",Payment!prev_prin_balance-L149)</f>
        <v/>
      </c>
      <c r="N149" s="58" t="str">
        <f t="shared" si="1"/>
        <v/>
      </c>
      <c r="O149" s="31"/>
      <c r="P149" s="78"/>
      <c r="Q149" s="31"/>
      <c r="R149" s="31"/>
      <c r="S149" s="31"/>
      <c r="T149" s="31"/>
      <c r="U149" s="31"/>
      <c r="V149" s="31"/>
      <c r="W149" s="31"/>
      <c r="X149" s="31"/>
      <c r="Y149" s="31"/>
      <c r="Z149" s="31"/>
    </row>
    <row r="150" spans="1:26" ht="12.75" customHeight="1" x14ac:dyDescent="0.3">
      <c r="A150" s="51" t="str">
        <f>IF(OR(Payment!prev_total_owed&lt;=0,Payment!prev_total_owed=""),"",Payment!prev_pmt_num+1)</f>
        <v/>
      </c>
      <c r="B150" s="84"/>
      <c r="C150" s="99"/>
      <c r="D150" s="100"/>
      <c r="E150" s="58" t="str">
        <f>IF(B150="","",ROUND((B150-Payment!prev_date)*$N$8*Payment!prev_prin_balance,2))</f>
        <v/>
      </c>
      <c r="F150" s="56"/>
      <c r="G150" s="99"/>
      <c r="H150" s="99"/>
      <c r="I150" s="58" t="str">
        <f>IF(B150="","",Payment!prev_fee_balance+G150-H150)</f>
        <v/>
      </c>
      <c r="J150" s="58" t="str">
        <f>IF(B150="","",IF(ISBLANK(D150),MIN(C150-H150,Payment!prev_int_balance+E150),0))</f>
        <v/>
      </c>
      <c r="K150" s="58" t="str">
        <f>IF(B150="","",(Payment!prev_int_balance+E150)-J150)</f>
        <v/>
      </c>
      <c r="L150" s="58" t="str">
        <f t="shared" si="0"/>
        <v/>
      </c>
      <c r="M150" s="58" t="str">
        <f>IF(B150="","",Payment!prev_prin_balance-L150)</f>
        <v/>
      </c>
      <c r="N150" s="58" t="str">
        <f t="shared" si="1"/>
        <v/>
      </c>
      <c r="O150" s="31"/>
      <c r="P150" s="78"/>
      <c r="Q150" s="31"/>
      <c r="R150" s="31"/>
      <c r="S150" s="31"/>
      <c r="T150" s="31"/>
      <c r="U150" s="31"/>
      <c r="V150" s="31"/>
      <c r="W150" s="31"/>
      <c r="X150" s="31"/>
      <c r="Y150" s="31"/>
      <c r="Z150" s="31"/>
    </row>
    <row r="151" spans="1:26" ht="12.75" customHeight="1" x14ac:dyDescent="0.3">
      <c r="A151" s="51" t="str">
        <f>IF(OR(Payment!prev_total_owed&lt;=0,Payment!prev_total_owed=""),"",Payment!prev_pmt_num+1)</f>
        <v/>
      </c>
      <c r="B151" s="84"/>
      <c r="C151" s="99"/>
      <c r="D151" s="100"/>
      <c r="E151" s="58" t="str">
        <f>IF(B151="","",ROUND((B151-Payment!prev_date)*$N$8*Payment!prev_prin_balance,2))</f>
        <v/>
      </c>
      <c r="F151" s="56"/>
      <c r="G151" s="99"/>
      <c r="H151" s="99"/>
      <c r="I151" s="58" t="str">
        <f>IF(B151="","",Payment!prev_fee_balance+G151-H151)</f>
        <v/>
      </c>
      <c r="J151" s="58" t="str">
        <f>IF(B151="","",IF(ISBLANK(D151),MIN(C151-H151,Payment!prev_int_balance+E151),0))</f>
        <v/>
      </c>
      <c r="K151" s="58" t="str">
        <f>IF(B151="","",(Payment!prev_int_balance+E151)-J151)</f>
        <v/>
      </c>
      <c r="L151" s="58" t="str">
        <f t="shared" si="0"/>
        <v/>
      </c>
      <c r="M151" s="58" t="str">
        <f>IF(B151="","",Payment!prev_prin_balance-L151)</f>
        <v/>
      </c>
      <c r="N151" s="58" t="str">
        <f t="shared" si="1"/>
        <v/>
      </c>
      <c r="O151" s="31"/>
      <c r="P151" s="78"/>
      <c r="Q151" s="31"/>
      <c r="R151" s="31"/>
      <c r="S151" s="31"/>
      <c r="T151" s="31"/>
      <c r="U151" s="31"/>
      <c r="V151" s="31"/>
      <c r="W151" s="31"/>
      <c r="X151" s="31"/>
      <c r="Y151" s="31"/>
      <c r="Z151" s="31"/>
    </row>
    <row r="152" spans="1:26" ht="12.75" customHeight="1" x14ac:dyDescent="0.3">
      <c r="A152" s="51" t="str">
        <f>IF(OR(Payment!prev_total_owed&lt;=0,Payment!prev_total_owed=""),"",Payment!prev_pmt_num+1)</f>
        <v/>
      </c>
      <c r="B152" s="84"/>
      <c r="C152" s="99"/>
      <c r="D152" s="100"/>
      <c r="E152" s="58" t="str">
        <f>IF(B152="","",ROUND((B152-Payment!prev_date)*$N$8*Payment!prev_prin_balance,2))</f>
        <v/>
      </c>
      <c r="F152" s="56"/>
      <c r="G152" s="99"/>
      <c r="H152" s="99"/>
      <c r="I152" s="58" t="str">
        <f>IF(B152="","",Payment!prev_fee_balance+G152-H152)</f>
        <v/>
      </c>
      <c r="J152" s="58" t="str">
        <f>IF(B152="","",IF(ISBLANK(D152),MIN(C152-H152,Payment!prev_int_balance+E152),0))</f>
        <v/>
      </c>
      <c r="K152" s="58" t="str">
        <f>IF(B152="","",(Payment!prev_int_balance+E152)-J152)</f>
        <v/>
      </c>
      <c r="L152" s="58" t="str">
        <f t="shared" si="0"/>
        <v/>
      </c>
      <c r="M152" s="58" t="str">
        <f>IF(B152="","",Payment!prev_prin_balance-L152)</f>
        <v/>
      </c>
      <c r="N152" s="58" t="str">
        <f t="shared" si="1"/>
        <v/>
      </c>
      <c r="O152" s="31"/>
      <c r="P152" s="78"/>
      <c r="Q152" s="31"/>
      <c r="R152" s="31"/>
      <c r="S152" s="31"/>
      <c r="T152" s="31"/>
      <c r="U152" s="31"/>
      <c r="V152" s="31"/>
      <c r="W152" s="31"/>
      <c r="X152" s="31"/>
      <c r="Y152" s="31"/>
      <c r="Z152" s="31"/>
    </row>
    <row r="153" spans="1:26" ht="12.75" customHeight="1" x14ac:dyDescent="0.3">
      <c r="A153" s="51" t="str">
        <f>IF(OR(Payment!prev_total_owed&lt;=0,Payment!prev_total_owed=""),"",Payment!prev_pmt_num+1)</f>
        <v/>
      </c>
      <c r="B153" s="84"/>
      <c r="C153" s="99"/>
      <c r="D153" s="100"/>
      <c r="E153" s="58" t="str">
        <f>IF(B153="","",ROUND((B153-Payment!prev_date)*$N$8*Payment!prev_prin_balance,2))</f>
        <v/>
      </c>
      <c r="F153" s="56"/>
      <c r="G153" s="99"/>
      <c r="H153" s="99"/>
      <c r="I153" s="58" t="str">
        <f>IF(B153="","",Payment!prev_fee_balance+G153-H153)</f>
        <v/>
      </c>
      <c r="J153" s="58" t="str">
        <f>IF(B153="","",IF(ISBLANK(D153),MIN(C153-H153,Payment!prev_int_balance+E153),0))</f>
        <v/>
      </c>
      <c r="K153" s="58" t="str">
        <f>IF(B153="","",(Payment!prev_int_balance+E153)-J153)</f>
        <v/>
      </c>
      <c r="L153" s="58" t="str">
        <f t="shared" si="0"/>
        <v/>
      </c>
      <c r="M153" s="58" t="str">
        <f>IF(B153="","",Payment!prev_prin_balance-L153)</f>
        <v/>
      </c>
      <c r="N153" s="58" t="str">
        <f t="shared" si="1"/>
        <v/>
      </c>
      <c r="O153" s="31"/>
      <c r="P153" s="78"/>
      <c r="Q153" s="31"/>
      <c r="R153" s="31"/>
      <c r="S153" s="31"/>
      <c r="T153" s="31"/>
      <c r="U153" s="31"/>
      <c r="V153" s="31"/>
      <c r="W153" s="31"/>
      <c r="X153" s="31"/>
      <c r="Y153" s="31"/>
      <c r="Z153" s="31"/>
    </row>
    <row r="154" spans="1:26" ht="12.75" customHeight="1" x14ac:dyDescent="0.3">
      <c r="A154" s="51" t="str">
        <f>IF(OR(Payment!prev_total_owed&lt;=0,Payment!prev_total_owed=""),"",Payment!prev_pmt_num+1)</f>
        <v/>
      </c>
      <c r="B154" s="84"/>
      <c r="C154" s="99"/>
      <c r="D154" s="100"/>
      <c r="E154" s="58" t="str">
        <f>IF(B154="","",ROUND((B154-Payment!prev_date)*$N$8*Payment!prev_prin_balance,2))</f>
        <v/>
      </c>
      <c r="F154" s="56"/>
      <c r="G154" s="99"/>
      <c r="H154" s="99"/>
      <c r="I154" s="58" t="str">
        <f>IF(B154="","",Payment!prev_fee_balance+G154-H154)</f>
        <v/>
      </c>
      <c r="J154" s="58" t="str">
        <f>IF(B154="","",IF(ISBLANK(D154),MIN(C154-H154,Payment!prev_int_balance+E154),0))</f>
        <v/>
      </c>
      <c r="K154" s="58" t="str">
        <f>IF(B154="","",(Payment!prev_int_balance+E154)-J154)</f>
        <v/>
      </c>
      <c r="L154" s="58" t="str">
        <f t="shared" si="0"/>
        <v/>
      </c>
      <c r="M154" s="58" t="str">
        <f>IF(B154="","",Payment!prev_prin_balance-L154)</f>
        <v/>
      </c>
      <c r="N154" s="58" t="str">
        <f t="shared" si="1"/>
        <v/>
      </c>
      <c r="O154" s="31"/>
      <c r="P154" s="78"/>
      <c r="Q154" s="31"/>
      <c r="R154" s="31"/>
      <c r="S154" s="31"/>
      <c r="T154" s="31"/>
      <c r="U154" s="31"/>
      <c r="V154" s="31"/>
      <c r="W154" s="31"/>
      <c r="X154" s="31"/>
      <c r="Y154" s="31"/>
      <c r="Z154" s="31"/>
    </row>
    <row r="155" spans="1:26" ht="12.75" customHeight="1" x14ac:dyDescent="0.3">
      <c r="A155" s="51" t="str">
        <f>IF(OR(Payment!prev_total_owed&lt;=0,Payment!prev_total_owed=""),"",Payment!prev_pmt_num+1)</f>
        <v/>
      </c>
      <c r="B155" s="84"/>
      <c r="C155" s="99"/>
      <c r="D155" s="100"/>
      <c r="E155" s="58" t="str">
        <f>IF(B155="","",ROUND((B155-Payment!prev_date)*$N$8*Payment!prev_prin_balance,2))</f>
        <v/>
      </c>
      <c r="F155" s="56"/>
      <c r="G155" s="99"/>
      <c r="H155" s="99"/>
      <c r="I155" s="58" t="str">
        <f>IF(B155="","",Payment!prev_fee_balance+G155-H155)</f>
        <v/>
      </c>
      <c r="J155" s="58" t="str">
        <f>IF(B155="","",IF(ISBLANK(D155),MIN(C155-H155,Payment!prev_int_balance+E155),0))</f>
        <v/>
      </c>
      <c r="K155" s="58" t="str">
        <f>IF(B155="","",(Payment!prev_int_balance+E155)-J155)</f>
        <v/>
      </c>
      <c r="L155" s="58" t="str">
        <f t="shared" si="0"/>
        <v/>
      </c>
      <c r="M155" s="58" t="str">
        <f>IF(B155="","",Payment!prev_prin_balance-L155)</f>
        <v/>
      </c>
      <c r="N155" s="58" t="str">
        <f t="shared" si="1"/>
        <v/>
      </c>
      <c r="O155" s="31"/>
      <c r="P155" s="78"/>
      <c r="Q155" s="31"/>
      <c r="R155" s="31"/>
      <c r="S155" s="31"/>
      <c r="T155" s="31"/>
      <c r="U155" s="31"/>
      <c r="V155" s="31"/>
      <c r="W155" s="31"/>
      <c r="X155" s="31"/>
      <c r="Y155" s="31"/>
      <c r="Z155" s="31"/>
    </row>
    <row r="156" spans="1:26" ht="12.75" customHeight="1" x14ac:dyDescent="0.3">
      <c r="A156" s="51" t="str">
        <f>IF(OR(Payment!prev_total_owed&lt;=0,Payment!prev_total_owed=""),"",Payment!prev_pmt_num+1)</f>
        <v/>
      </c>
      <c r="B156" s="84"/>
      <c r="C156" s="99"/>
      <c r="D156" s="100"/>
      <c r="E156" s="58" t="str">
        <f>IF(B156="","",ROUND((B156-Payment!prev_date)*$N$8*Payment!prev_prin_balance,2))</f>
        <v/>
      </c>
      <c r="F156" s="56"/>
      <c r="G156" s="99"/>
      <c r="H156" s="99"/>
      <c r="I156" s="58" t="str">
        <f>IF(B156="","",Payment!prev_fee_balance+G156-H156)</f>
        <v/>
      </c>
      <c r="J156" s="58" t="str">
        <f>IF(B156="","",IF(ISBLANK(D156),MIN(C156-H156,Payment!prev_int_balance+E156),0))</f>
        <v/>
      </c>
      <c r="K156" s="58" t="str">
        <f>IF(B156="","",(Payment!prev_int_balance+E156)-J156)</f>
        <v/>
      </c>
      <c r="L156" s="58" t="str">
        <f t="shared" si="0"/>
        <v/>
      </c>
      <c r="M156" s="58" t="str">
        <f>IF(B156="","",Payment!prev_prin_balance-L156)</f>
        <v/>
      </c>
      <c r="N156" s="58" t="str">
        <f t="shared" si="1"/>
        <v/>
      </c>
      <c r="O156" s="31"/>
      <c r="P156" s="78"/>
      <c r="Q156" s="31"/>
      <c r="R156" s="31"/>
      <c r="S156" s="31"/>
      <c r="T156" s="31"/>
      <c r="U156" s="31"/>
      <c r="V156" s="31"/>
      <c r="W156" s="31"/>
      <c r="X156" s="31"/>
      <c r="Y156" s="31"/>
      <c r="Z156" s="31"/>
    </row>
    <row r="157" spans="1:26" ht="12.75" customHeight="1" x14ac:dyDescent="0.3">
      <c r="A157" s="51" t="str">
        <f>IF(OR(Payment!prev_total_owed&lt;=0,Payment!prev_total_owed=""),"",Payment!prev_pmt_num+1)</f>
        <v/>
      </c>
      <c r="B157" s="84"/>
      <c r="C157" s="99"/>
      <c r="D157" s="100"/>
      <c r="E157" s="58" t="str">
        <f>IF(B157="","",ROUND((B157-Payment!prev_date)*$N$8*Payment!prev_prin_balance,2))</f>
        <v/>
      </c>
      <c r="F157" s="56"/>
      <c r="G157" s="99"/>
      <c r="H157" s="99"/>
      <c r="I157" s="58" t="str">
        <f>IF(B157="","",Payment!prev_fee_balance+G157-H157)</f>
        <v/>
      </c>
      <c r="J157" s="58" t="str">
        <f>IF(B157="","",IF(ISBLANK(D157),MIN(C157-H157,Payment!prev_int_balance+E157),0))</f>
        <v/>
      </c>
      <c r="K157" s="58" t="str">
        <f>IF(B157="","",(Payment!prev_int_balance+E157)-J157)</f>
        <v/>
      </c>
      <c r="L157" s="58" t="str">
        <f t="shared" si="0"/>
        <v/>
      </c>
      <c r="M157" s="58" t="str">
        <f>IF(B157="","",Payment!prev_prin_balance-L157)</f>
        <v/>
      </c>
      <c r="N157" s="58" t="str">
        <f t="shared" si="1"/>
        <v/>
      </c>
      <c r="O157" s="31"/>
      <c r="P157" s="78"/>
      <c r="Q157" s="31"/>
      <c r="R157" s="31"/>
      <c r="S157" s="31"/>
      <c r="T157" s="31"/>
      <c r="U157" s="31"/>
      <c r="V157" s="31"/>
      <c r="W157" s="31"/>
      <c r="X157" s="31"/>
      <c r="Y157" s="31"/>
      <c r="Z157" s="31"/>
    </row>
    <row r="158" spans="1:26" ht="12.75" customHeight="1" x14ac:dyDescent="0.3">
      <c r="A158" s="51" t="str">
        <f>IF(OR(Payment!prev_total_owed&lt;=0,Payment!prev_total_owed=""),"",Payment!prev_pmt_num+1)</f>
        <v/>
      </c>
      <c r="B158" s="84"/>
      <c r="C158" s="99"/>
      <c r="D158" s="100"/>
      <c r="E158" s="58" t="str">
        <f>IF(B158="","",ROUND((B158-Payment!prev_date)*$N$8*Payment!prev_prin_balance,2))</f>
        <v/>
      </c>
      <c r="F158" s="56"/>
      <c r="G158" s="99"/>
      <c r="H158" s="99"/>
      <c r="I158" s="58" t="str">
        <f>IF(B158="","",Payment!prev_fee_balance+G158-H158)</f>
        <v/>
      </c>
      <c r="J158" s="58" t="str">
        <f>IF(B158="","",IF(ISBLANK(D158),MIN(C158-H158,Payment!prev_int_balance+E158),0))</f>
        <v/>
      </c>
      <c r="K158" s="58" t="str">
        <f>IF(B158="","",(Payment!prev_int_balance+E158)-J158)</f>
        <v/>
      </c>
      <c r="L158" s="58" t="str">
        <f t="shared" si="0"/>
        <v/>
      </c>
      <c r="M158" s="58" t="str">
        <f>IF(B158="","",Payment!prev_prin_balance-L158)</f>
        <v/>
      </c>
      <c r="N158" s="58" t="str">
        <f t="shared" si="1"/>
        <v/>
      </c>
      <c r="O158" s="31"/>
      <c r="P158" s="78"/>
      <c r="Q158" s="31"/>
      <c r="R158" s="31"/>
      <c r="S158" s="31"/>
      <c r="T158" s="31"/>
      <c r="U158" s="31"/>
      <c r="V158" s="31"/>
      <c r="W158" s="31"/>
      <c r="X158" s="31"/>
      <c r="Y158" s="31"/>
      <c r="Z158" s="31"/>
    </row>
    <row r="159" spans="1:26" ht="12.75" customHeight="1" x14ac:dyDescent="0.3">
      <c r="A159" s="51" t="str">
        <f>IF(OR(Payment!prev_total_owed&lt;=0,Payment!prev_total_owed=""),"",Payment!prev_pmt_num+1)</f>
        <v/>
      </c>
      <c r="B159" s="84"/>
      <c r="C159" s="99"/>
      <c r="D159" s="100"/>
      <c r="E159" s="58" t="str">
        <f>IF(B159="","",ROUND((B159-Payment!prev_date)*$N$8*Payment!prev_prin_balance,2))</f>
        <v/>
      </c>
      <c r="F159" s="56"/>
      <c r="G159" s="99"/>
      <c r="H159" s="99"/>
      <c r="I159" s="58" t="str">
        <f>IF(B159="","",Payment!prev_fee_balance+G159-H159)</f>
        <v/>
      </c>
      <c r="J159" s="58" t="str">
        <f>IF(B159="","",IF(ISBLANK(D159),MIN(C159-H159,Payment!prev_int_balance+E159),0))</f>
        <v/>
      </c>
      <c r="K159" s="58" t="str">
        <f>IF(B159="","",(Payment!prev_int_balance+E159)-J159)</f>
        <v/>
      </c>
      <c r="L159" s="58" t="str">
        <f t="shared" si="0"/>
        <v/>
      </c>
      <c r="M159" s="58" t="str">
        <f>IF(B159="","",Payment!prev_prin_balance-L159)</f>
        <v/>
      </c>
      <c r="N159" s="58" t="str">
        <f t="shared" si="1"/>
        <v/>
      </c>
      <c r="O159" s="31"/>
      <c r="P159" s="78"/>
      <c r="Q159" s="31"/>
      <c r="R159" s="31"/>
      <c r="S159" s="31"/>
      <c r="T159" s="31"/>
      <c r="U159" s="31"/>
      <c r="V159" s="31"/>
      <c r="W159" s="31"/>
      <c r="X159" s="31"/>
      <c r="Y159" s="31"/>
      <c r="Z159" s="31"/>
    </row>
    <row r="160" spans="1:26" ht="12.75" customHeight="1" x14ac:dyDescent="0.3">
      <c r="A160" s="51" t="str">
        <f>IF(OR(Payment!prev_total_owed&lt;=0,Payment!prev_total_owed=""),"",Payment!prev_pmt_num+1)</f>
        <v/>
      </c>
      <c r="B160" s="84"/>
      <c r="C160" s="99"/>
      <c r="D160" s="100"/>
      <c r="E160" s="58" t="str">
        <f>IF(B160="","",ROUND((B160-Payment!prev_date)*$N$8*Payment!prev_prin_balance,2))</f>
        <v/>
      </c>
      <c r="F160" s="56"/>
      <c r="G160" s="99"/>
      <c r="H160" s="99"/>
      <c r="I160" s="58" t="str">
        <f>IF(B160="","",Payment!prev_fee_balance+G160-H160)</f>
        <v/>
      </c>
      <c r="J160" s="58" t="str">
        <f>IF(B160="","",IF(ISBLANK(D160),MIN(C160-H160,Payment!prev_int_balance+E160),0))</f>
        <v/>
      </c>
      <c r="K160" s="58" t="str">
        <f>IF(B160="","",(Payment!prev_int_balance+E160)-J160)</f>
        <v/>
      </c>
      <c r="L160" s="58" t="str">
        <f t="shared" si="0"/>
        <v/>
      </c>
      <c r="M160" s="58" t="str">
        <f>IF(B160="","",Payment!prev_prin_balance-L160)</f>
        <v/>
      </c>
      <c r="N160" s="58" t="str">
        <f t="shared" si="1"/>
        <v/>
      </c>
      <c r="O160" s="31"/>
      <c r="P160" s="78"/>
      <c r="Q160" s="31"/>
      <c r="R160" s="31"/>
      <c r="S160" s="31"/>
      <c r="T160" s="31"/>
      <c r="U160" s="31"/>
      <c r="V160" s="31"/>
      <c r="W160" s="31"/>
      <c r="X160" s="31"/>
      <c r="Y160" s="31"/>
      <c r="Z160" s="31"/>
    </row>
    <row r="161" spans="1:26" ht="12.75" customHeight="1" x14ac:dyDescent="0.3">
      <c r="A161" s="51" t="str">
        <f>IF(OR(Payment!prev_total_owed&lt;=0,Payment!prev_total_owed=""),"",Payment!prev_pmt_num+1)</f>
        <v/>
      </c>
      <c r="B161" s="84"/>
      <c r="C161" s="99"/>
      <c r="D161" s="100"/>
      <c r="E161" s="58" t="str">
        <f>IF(B161="","",ROUND((B161-Payment!prev_date)*$N$8*Payment!prev_prin_balance,2))</f>
        <v/>
      </c>
      <c r="F161" s="56"/>
      <c r="G161" s="99"/>
      <c r="H161" s="99"/>
      <c r="I161" s="58" t="str">
        <f>IF(B161="","",Payment!prev_fee_balance+G161-H161)</f>
        <v/>
      </c>
      <c r="J161" s="58" t="str">
        <f>IF(B161="","",IF(ISBLANK(D161),MIN(C161-H161,Payment!prev_int_balance+E161),0))</f>
        <v/>
      </c>
      <c r="K161" s="58" t="str">
        <f>IF(B161="","",(Payment!prev_int_balance+E161)-J161)</f>
        <v/>
      </c>
      <c r="L161" s="58" t="str">
        <f t="shared" si="0"/>
        <v/>
      </c>
      <c r="M161" s="58" t="str">
        <f>IF(B161="","",Payment!prev_prin_balance-L161)</f>
        <v/>
      </c>
      <c r="N161" s="58" t="str">
        <f t="shared" si="1"/>
        <v/>
      </c>
      <c r="O161" s="31"/>
      <c r="P161" s="78"/>
      <c r="Q161" s="31"/>
      <c r="R161" s="31"/>
      <c r="S161" s="31"/>
      <c r="T161" s="31"/>
      <c r="U161" s="31"/>
      <c r="V161" s="31"/>
      <c r="W161" s="31"/>
      <c r="X161" s="31"/>
      <c r="Y161" s="31"/>
      <c r="Z161" s="31"/>
    </row>
    <row r="162" spans="1:26" ht="12.75" customHeight="1" x14ac:dyDescent="0.3">
      <c r="A162" s="51" t="str">
        <f>IF(OR(Payment!prev_total_owed&lt;=0,Payment!prev_total_owed=""),"",Payment!prev_pmt_num+1)</f>
        <v/>
      </c>
      <c r="B162" s="84"/>
      <c r="C162" s="99"/>
      <c r="D162" s="100"/>
      <c r="E162" s="58" t="str">
        <f>IF(B162="","",ROUND((B162-Payment!prev_date)*$N$8*Payment!prev_prin_balance,2))</f>
        <v/>
      </c>
      <c r="F162" s="56"/>
      <c r="G162" s="99"/>
      <c r="H162" s="99"/>
      <c r="I162" s="58" t="str">
        <f>IF(B162="","",Payment!prev_fee_balance+G162-H162)</f>
        <v/>
      </c>
      <c r="J162" s="58" t="str">
        <f>IF(B162="","",IF(ISBLANK(D162),MIN(C162-H162,Payment!prev_int_balance+E162),0))</f>
        <v/>
      </c>
      <c r="K162" s="58" t="str">
        <f>IF(B162="","",(Payment!prev_int_balance+E162)-J162)</f>
        <v/>
      </c>
      <c r="L162" s="58" t="str">
        <f t="shared" si="0"/>
        <v/>
      </c>
      <c r="M162" s="58" t="str">
        <f>IF(B162="","",Payment!prev_prin_balance-L162)</f>
        <v/>
      </c>
      <c r="N162" s="58" t="str">
        <f t="shared" si="1"/>
        <v/>
      </c>
      <c r="O162" s="31"/>
      <c r="P162" s="78"/>
      <c r="Q162" s="31"/>
      <c r="R162" s="31"/>
      <c r="S162" s="31"/>
      <c r="T162" s="31"/>
      <c r="U162" s="31"/>
      <c r="V162" s="31"/>
      <c r="W162" s="31"/>
      <c r="X162" s="31"/>
      <c r="Y162" s="31"/>
      <c r="Z162" s="31"/>
    </row>
    <row r="163" spans="1:26" ht="12.75" customHeight="1" x14ac:dyDescent="0.3">
      <c r="A163" s="51" t="str">
        <f>IF(OR(Payment!prev_total_owed&lt;=0,Payment!prev_total_owed=""),"",Payment!prev_pmt_num+1)</f>
        <v/>
      </c>
      <c r="B163" s="84"/>
      <c r="C163" s="99"/>
      <c r="D163" s="100"/>
      <c r="E163" s="58" t="str">
        <f>IF(B163="","",ROUND((B163-Payment!prev_date)*$N$8*Payment!prev_prin_balance,2))</f>
        <v/>
      </c>
      <c r="F163" s="56"/>
      <c r="G163" s="99"/>
      <c r="H163" s="99"/>
      <c r="I163" s="58" t="str">
        <f>IF(B163="","",Payment!prev_fee_balance+G163-H163)</f>
        <v/>
      </c>
      <c r="J163" s="58" t="str">
        <f>IF(B163="","",IF(ISBLANK(D163),MIN(C163-H163,Payment!prev_int_balance+E163),0))</f>
        <v/>
      </c>
      <c r="K163" s="58" t="str">
        <f>IF(B163="","",(Payment!prev_int_balance+E163)-J163)</f>
        <v/>
      </c>
      <c r="L163" s="58" t="str">
        <f t="shared" si="0"/>
        <v/>
      </c>
      <c r="M163" s="58" t="str">
        <f>IF(B163="","",Payment!prev_prin_balance-L163)</f>
        <v/>
      </c>
      <c r="N163" s="58" t="str">
        <f t="shared" si="1"/>
        <v/>
      </c>
      <c r="O163" s="31"/>
      <c r="P163" s="78"/>
      <c r="Q163" s="31"/>
      <c r="R163" s="31"/>
      <c r="S163" s="31"/>
      <c r="T163" s="31"/>
      <c r="U163" s="31"/>
      <c r="V163" s="31"/>
      <c r="W163" s="31"/>
      <c r="X163" s="31"/>
      <c r="Y163" s="31"/>
      <c r="Z163" s="31"/>
    </row>
    <row r="164" spans="1:26" ht="12.75" customHeight="1" x14ac:dyDescent="0.3">
      <c r="A164" s="51" t="str">
        <f>IF(OR(Payment!prev_total_owed&lt;=0,Payment!prev_total_owed=""),"",Payment!prev_pmt_num+1)</f>
        <v/>
      </c>
      <c r="B164" s="84"/>
      <c r="C164" s="99"/>
      <c r="D164" s="100"/>
      <c r="E164" s="58" t="str">
        <f>IF(B164="","",ROUND((B164-Payment!prev_date)*$N$8*Payment!prev_prin_balance,2))</f>
        <v/>
      </c>
      <c r="F164" s="56"/>
      <c r="G164" s="99"/>
      <c r="H164" s="99"/>
      <c r="I164" s="58" t="str">
        <f>IF(B164="","",Payment!prev_fee_balance+G164-H164)</f>
        <v/>
      </c>
      <c r="J164" s="58" t="str">
        <f>IF(B164="","",IF(ISBLANK(D164),MIN(C164-H164,Payment!prev_int_balance+E164),0))</f>
        <v/>
      </c>
      <c r="K164" s="58" t="str">
        <f>IF(B164="","",(Payment!prev_int_balance+E164)-J164)</f>
        <v/>
      </c>
      <c r="L164" s="58" t="str">
        <f t="shared" si="0"/>
        <v/>
      </c>
      <c r="M164" s="58" t="str">
        <f>IF(B164="","",Payment!prev_prin_balance-L164)</f>
        <v/>
      </c>
      <c r="N164" s="58" t="str">
        <f t="shared" si="1"/>
        <v/>
      </c>
      <c r="O164" s="31"/>
      <c r="P164" s="78"/>
      <c r="Q164" s="31"/>
      <c r="R164" s="31"/>
      <c r="S164" s="31"/>
      <c r="T164" s="31"/>
      <c r="U164" s="31"/>
      <c r="V164" s="31"/>
      <c r="W164" s="31"/>
      <c r="X164" s="31"/>
      <c r="Y164" s="31"/>
      <c r="Z164" s="31"/>
    </row>
    <row r="165" spans="1:26" ht="12.75" customHeight="1" x14ac:dyDescent="0.3">
      <c r="A165" s="51" t="str">
        <f>IF(OR(Payment!prev_total_owed&lt;=0,Payment!prev_total_owed=""),"",Payment!prev_pmt_num+1)</f>
        <v/>
      </c>
      <c r="B165" s="84"/>
      <c r="C165" s="99"/>
      <c r="D165" s="100"/>
      <c r="E165" s="58" t="str">
        <f>IF(B165="","",ROUND((B165-Payment!prev_date)*$N$8*Payment!prev_prin_balance,2))</f>
        <v/>
      </c>
      <c r="F165" s="56"/>
      <c r="G165" s="99"/>
      <c r="H165" s="99"/>
      <c r="I165" s="58" t="str">
        <f>IF(B165="","",Payment!prev_fee_balance+G165-H165)</f>
        <v/>
      </c>
      <c r="J165" s="58" t="str">
        <f>IF(B165="","",IF(ISBLANK(D165),MIN(C165-H165,Payment!prev_int_balance+E165),0))</f>
        <v/>
      </c>
      <c r="K165" s="58" t="str">
        <f>IF(B165="","",(Payment!prev_int_balance+E165)-J165)</f>
        <v/>
      </c>
      <c r="L165" s="58" t="str">
        <f t="shared" si="0"/>
        <v/>
      </c>
      <c r="M165" s="58" t="str">
        <f>IF(B165="","",Payment!prev_prin_balance-L165)</f>
        <v/>
      </c>
      <c r="N165" s="58" t="str">
        <f t="shared" si="1"/>
        <v/>
      </c>
      <c r="O165" s="31"/>
      <c r="P165" s="78"/>
      <c r="Q165" s="31"/>
      <c r="R165" s="31"/>
      <c r="S165" s="31"/>
      <c r="T165" s="31"/>
      <c r="U165" s="31"/>
      <c r="V165" s="31"/>
      <c r="W165" s="31"/>
      <c r="X165" s="31"/>
      <c r="Y165" s="31"/>
      <c r="Z165" s="31"/>
    </row>
    <row r="166" spans="1:26" ht="12.75" customHeight="1" x14ac:dyDescent="0.3">
      <c r="A166" s="51" t="str">
        <f>IF(OR(Payment!prev_total_owed&lt;=0,Payment!prev_total_owed=""),"",Payment!prev_pmt_num+1)</f>
        <v/>
      </c>
      <c r="B166" s="84"/>
      <c r="C166" s="99"/>
      <c r="D166" s="100"/>
      <c r="E166" s="58" t="str">
        <f>IF(B166="","",ROUND((B166-Payment!prev_date)*$N$8*Payment!prev_prin_balance,2))</f>
        <v/>
      </c>
      <c r="F166" s="56"/>
      <c r="G166" s="99"/>
      <c r="H166" s="99"/>
      <c r="I166" s="58" t="str">
        <f>IF(B166="","",Payment!prev_fee_balance+G166-H166)</f>
        <v/>
      </c>
      <c r="J166" s="58" t="str">
        <f>IF(B166="","",IF(ISBLANK(D166),MIN(C166-H166,Payment!prev_int_balance+E166),0))</f>
        <v/>
      </c>
      <c r="K166" s="58" t="str">
        <f>IF(B166="","",(Payment!prev_int_balance+E166)-J166)</f>
        <v/>
      </c>
      <c r="L166" s="58" t="str">
        <f t="shared" si="0"/>
        <v/>
      </c>
      <c r="M166" s="58" t="str">
        <f>IF(B166="","",Payment!prev_prin_balance-L166)</f>
        <v/>
      </c>
      <c r="N166" s="58" t="str">
        <f t="shared" si="1"/>
        <v/>
      </c>
      <c r="O166" s="31"/>
      <c r="P166" s="78"/>
      <c r="Q166" s="31"/>
      <c r="R166" s="31"/>
      <c r="S166" s="31"/>
      <c r="T166" s="31"/>
      <c r="U166" s="31"/>
      <c r="V166" s="31"/>
      <c r="W166" s="31"/>
      <c r="X166" s="31"/>
      <c r="Y166" s="31"/>
      <c r="Z166" s="31"/>
    </row>
    <row r="167" spans="1:26" ht="12.75" customHeight="1" x14ac:dyDescent="0.3">
      <c r="A167" s="51" t="str">
        <f>IF(OR(Payment!prev_total_owed&lt;=0,Payment!prev_total_owed=""),"",Payment!prev_pmt_num+1)</f>
        <v/>
      </c>
      <c r="B167" s="84"/>
      <c r="C167" s="99"/>
      <c r="D167" s="100"/>
      <c r="E167" s="58" t="str">
        <f>IF(B167="","",ROUND((B167-Payment!prev_date)*$N$8*Payment!prev_prin_balance,2))</f>
        <v/>
      </c>
      <c r="F167" s="56"/>
      <c r="G167" s="99"/>
      <c r="H167" s="99"/>
      <c r="I167" s="58" t="str">
        <f>IF(B167="","",Payment!prev_fee_balance+G167-H167)</f>
        <v/>
      </c>
      <c r="J167" s="58" t="str">
        <f>IF(B167="","",IF(ISBLANK(D167),MIN(C167-H167,Payment!prev_int_balance+E167),0))</f>
        <v/>
      </c>
      <c r="K167" s="58" t="str">
        <f>IF(B167="","",(Payment!prev_int_balance+E167)-J167)</f>
        <v/>
      </c>
      <c r="L167" s="58" t="str">
        <f t="shared" si="0"/>
        <v/>
      </c>
      <c r="M167" s="58" t="str">
        <f>IF(B167="","",Payment!prev_prin_balance-L167)</f>
        <v/>
      </c>
      <c r="N167" s="58" t="str">
        <f t="shared" si="1"/>
        <v/>
      </c>
      <c r="O167" s="31"/>
      <c r="P167" s="78"/>
      <c r="Q167" s="31"/>
      <c r="R167" s="31"/>
      <c r="S167" s="31"/>
      <c r="T167" s="31"/>
      <c r="U167" s="31"/>
      <c r="V167" s="31"/>
      <c r="W167" s="31"/>
      <c r="X167" s="31"/>
      <c r="Y167" s="31"/>
      <c r="Z167" s="31"/>
    </row>
    <row r="168" spans="1:26" ht="12.75" customHeight="1" x14ac:dyDescent="0.3">
      <c r="A168" s="51" t="str">
        <f>IF(OR(Payment!prev_total_owed&lt;=0,Payment!prev_total_owed=""),"",Payment!prev_pmt_num+1)</f>
        <v/>
      </c>
      <c r="B168" s="84"/>
      <c r="C168" s="99"/>
      <c r="D168" s="100"/>
      <c r="E168" s="58" t="str">
        <f>IF(B168="","",ROUND((B168-Payment!prev_date)*$N$8*Payment!prev_prin_balance,2))</f>
        <v/>
      </c>
      <c r="F168" s="56"/>
      <c r="G168" s="99"/>
      <c r="H168" s="99"/>
      <c r="I168" s="58" t="str">
        <f>IF(B168="","",Payment!prev_fee_balance+G168-H168)</f>
        <v/>
      </c>
      <c r="J168" s="58" t="str">
        <f>IF(B168="","",IF(ISBLANK(D168),MIN(C168-H168,Payment!prev_int_balance+E168),0))</f>
        <v/>
      </c>
      <c r="K168" s="58" t="str">
        <f>IF(B168="","",(Payment!prev_int_balance+E168)-J168)</f>
        <v/>
      </c>
      <c r="L168" s="58" t="str">
        <f t="shared" si="0"/>
        <v/>
      </c>
      <c r="M168" s="58" t="str">
        <f>IF(B168="","",Payment!prev_prin_balance-L168)</f>
        <v/>
      </c>
      <c r="N168" s="58" t="str">
        <f t="shared" si="1"/>
        <v/>
      </c>
      <c r="O168" s="31"/>
      <c r="P168" s="78"/>
      <c r="Q168" s="31"/>
      <c r="R168" s="31"/>
      <c r="S168" s="31"/>
      <c r="T168" s="31"/>
      <c r="U168" s="31"/>
      <c r="V168" s="31"/>
      <c r="W168" s="31"/>
      <c r="X168" s="31"/>
      <c r="Y168" s="31"/>
      <c r="Z168" s="31"/>
    </row>
    <row r="169" spans="1:26" ht="12.75" customHeight="1" x14ac:dyDescent="0.3">
      <c r="A169" s="51" t="str">
        <f>IF(OR(Payment!prev_total_owed&lt;=0,Payment!prev_total_owed=""),"",Payment!prev_pmt_num+1)</f>
        <v/>
      </c>
      <c r="B169" s="84"/>
      <c r="C169" s="99"/>
      <c r="D169" s="100"/>
      <c r="E169" s="58" t="str">
        <f>IF(B169="","",ROUND((B169-Payment!prev_date)*$N$8*Payment!prev_prin_balance,2))</f>
        <v/>
      </c>
      <c r="F169" s="56"/>
      <c r="G169" s="99"/>
      <c r="H169" s="99"/>
      <c r="I169" s="58" t="str">
        <f>IF(B169="","",Payment!prev_fee_balance+G169-H169)</f>
        <v/>
      </c>
      <c r="J169" s="58" t="str">
        <f>IF(B169="","",IF(ISBLANK(D169),MIN(C169-H169,Payment!prev_int_balance+E169),0))</f>
        <v/>
      </c>
      <c r="K169" s="58" t="str">
        <f>IF(B169="","",(Payment!prev_int_balance+E169)-J169)</f>
        <v/>
      </c>
      <c r="L169" s="58" t="str">
        <f t="shared" si="0"/>
        <v/>
      </c>
      <c r="M169" s="58" t="str">
        <f>IF(B169="","",Payment!prev_prin_balance-L169)</f>
        <v/>
      </c>
      <c r="N169" s="58" t="str">
        <f t="shared" si="1"/>
        <v/>
      </c>
      <c r="O169" s="31"/>
      <c r="P169" s="78"/>
      <c r="Q169" s="31"/>
      <c r="R169" s="31"/>
      <c r="S169" s="31"/>
      <c r="T169" s="31"/>
      <c r="U169" s="31"/>
      <c r="V169" s="31"/>
      <c r="W169" s="31"/>
      <c r="X169" s="31"/>
      <c r="Y169" s="31"/>
      <c r="Z169" s="31"/>
    </row>
    <row r="170" spans="1:26" ht="12.75" customHeight="1" x14ac:dyDescent="0.3">
      <c r="A170" s="51" t="str">
        <f>IF(OR(Payment!prev_total_owed&lt;=0,Payment!prev_total_owed=""),"",Payment!prev_pmt_num+1)</f>
        <v/>
      </c>
      <c r="B170" s="84"/>
      <c r="C170" s="99"/>
      <c r="D170" s="100"/>
      <c r="E170" s="58" t="str">
        <f>IF(B170="","",ROUND((B170-Payment!prev_date)*$N$8*Payment!prev_prin_balance,2))</f>
        <v/>
      </c>
      <c r="F170" s="56"/>
      <c r="G170" s="99"/>
      <c r="H170" s="99"/>
      <c r="I170" s="58" t="str">
        <f>IF(B170="","",Payment!prev_fee_balance+G170-H170)</f>
        <v/>
      </c>
      <c r="J170" s="58" t="str">
        <f>IF(B170="","",IF(ISBLANK(D170),MIN(C170-H170,Payment!prev_int_balance+E170),0))</f>
        <v/>
      </c>
      <c r="K170" s="58" t="str">
        <f>IF(B170="","",(Payment!prev_int_balance+E170)-J170)</f>
        <v/>
      </c>
      <c r="L170" s="58" t="str">
        <f t="shared" si="0"/>
        <v/>
      </c>
      <c r="M170" s="58" t="str">
        <f>IF(B170="","",Payment!prev_prin_balance-L170)</f>
        <v/>
      </c>
      <c r="N170" s="58" t="str">
        <f t="shared" si="1"/>
        <v/>
      </c>
      <c r="O170" s="31"/>
      <c r="P170" s="78"/>
      <c r="Q170" s="31"/>
      <c r="R170" s="31"/>
      <c r="S170" s="31"/>
      <c r="T170" s="31"/>
      <c r="U170" s="31"/>
      <c r="V170" s="31"/>
      <c r="W170" s="31"/>
      <c r="X170" s="31"/>
      <c r="Y170" s="31"/>
      <c r="Z170" s="31"/>
    </row>
    <row r="171" spans="1:26" ht="12.75" customHeight="1" x14ac:dyDescent="0.3">
      <c r="A171" s="51" t="str">
        <f>IF(OR(Payment!prev_total_owed&lt;=0,Payment!prev_total_owed=""),"",Payment!prev_pmt_num+1)</f>
        <v/>
      </c>
      <c r="B171" s="84"/>
      <c r="C171" s="99"/>
      <c r="D171" s="100"/>
      <c r="E171" s="58" t="str">
        <f>IF(B171="","",ROUND((B171-Payment!prev_date)*$N$8*Payment!prev_prin_balance,2))</f>
        <v/>
      </c>
      <c r="F171" s="56"/>
      <c r="G171" s="99"/>
      <c r="H171" s="99"/>
      <c r="I171" s="58" t="str">
        <f>IF(B171="","",Payment!prev_fee_balance+G171-H171)</f>
        <v/>
      </c>
      <c r="J171" s="58" t="str">
        <f>IF(B171="","",IF(ISBLANK(D171),MIN(C171-H171,Payment!prev_int_balance+E171),0))</f>
        <v/>
      </c>
      <c r="K171" s="58" t="str">
        <f>IF(B171="","",(Payment!prev_int_balance+E171)-J171)</f>
        <v/>
      </c>
      <c r="L171" s="58" t="str">
        <f t="shared" si="0"/>
        <v/>
      </c>
      <c r="M171" s="58" t="str">
        <f>IF(B171="","",Payment!prev_prin_balance-L171)</f>
        <v/>
      </c>
      <c r="N171" s="58" t="str">
        <f t="shared" si="1"/>
        <v/>
      </c>
      <c r="O171" s="31"/>
      <c r="P171" s="78"/>
      <c r="Q171" s="31"/>
      <c r="R171" s="31"/>
      <c r="S171" s="31"/>
      <c r="T171" s="31"/>
      <c r="U171" s="31"/>
      <c r="V171" s="31"/>
      <c r="W171" s="31"/>
      <c r="X171" s="31"/>
      <c r="Y171" s="31"/>
      <c r="Z171" s="31"/>
    </row>
    <row r="172" spans="1:26" ht="12.75" customHeight="1" x14ac:dyDescent="0.3">
      <c r="A172" s="51" t="str">
        <f>IF(OR(Payment!prev_total_owed&lt;=0,Payment!prev_total_owed=""),"",Payment!prev_pmt_num+1)</f>
        <v/>
      </c>
      <c r="B172" s="84"/>
      <c r="C172" s="99"/>
      <c r="D172" s="100"/>
      <c r="E172" s="58" t="str">
        <f>IF(B172="","",ROUND((B172-Payment!prev_date)*$N$8*Payment!prev_prin_balance,2))</f>
        <v/>
      </c>
      <c r="F172" s="56"/>
      <c r="G172" s="99"/>
      <c r="H172" s="99"/>
      <c r="I172" s="58" t="str">
        <f>IF(B172="","",Payment!prev_fee_balance+G172-H172)</f>
        <v/>
      </c>
      <c r="J172" s="58" t="str">
        <f>IF(B172="","",IF(ISBLANK(D172),MIN(C172-H172,Payment!prev_int_balance+E172),0))</f>
        <v/>
      </c>
      <c r="K172" s="58" t="str">
        <f>IF(B172="","",(Payment!prev_int_balance+E172)-J172)</f>
        <v/>
      </c>
      <c r="L172" s="58" t="str">
        <f t="shared" si="0"/>
        <v/>
      </c>
      <c r="M172" s="58" t="str">
        <f>IF(B172="","",Payment!prev_prin_balance-L172)</f>
        <v/>
      </c>
      <c r="N172" s="58" t="str">
        <f t="shared" si="1"/>
        <v/>
      </c>
      <c r="O172" s="31"/>
      <c r="P172" s="78"/>
      <c r="Q172" s="31"/>
      <c r="R172" s="31"/>
      <c r="S172" s="31"/>
      <c r="T172" s="31"/>
      <c r="U172" s="31"/>
      <c r="V172" s="31"/>
      <c r="W172" s="31"/>
      <c r="X172" s="31"/>
      <c r="Y172" s="31"/>
      <c r="Z172" s="31"/>
    </row>
    <row r="173" spans="1:26" ht="12.75" customHeight="1" x14ac:dyDescent="0.3">
      <c r="A173" s="51" t="str">
        <f>IF(OR(Payment!prev_total_owed&lt;=0,Payment!prev_total_owed=""),"",Payment!prev_pmt_num+1)</f>
        <v/>
      </c>
      <c r="B173" s="84"/>
      <c r="C173" s="99"/>
      <c r="D173" s="100"/>
      <c r="E173" s="58" t="str">
        <f>IF(B173="","",ROUND((B173-Payment!prev_date)*$N$8*Payment!prev_prin_balance,2))</f>
        <v/>
      </c>
      <c r="F173" s="56"/>
      <c r="G173" s="99"/>
      <c r="H173" s="99"/>
      <c r="I173" s="58" t="str">
        <f>IF(B173="","",Payment!prev_fee_balance+G173-H173)</f>
        <v/>
      </c>
      <c r="J173" s="58" t="str">
        <f>IF(B173="","",IF(ISBLANK(D173),MIN(C173-H173,Payment!prev_int_balance+E173),0))</f>
        <v/>
      </c>
      <c r="K173" s="58" t="str">
        <f>IF(B173="","",(Payment!prev_int_balance+E173)-J173)</f>
        <v/>
      </c>
      <c r="L173" s="58" t="str">
        <f t="shared" si="0"/>
        <v/>
      </c>
      <c r="M173" s="58" t="str">
        <f>IF(B173="","",Payment!prev_prin_balance-L173)</f>
        <v/>
      </c>
      <c r="N173" s="58" t="str">
        <f t="shared" si="1"/>
        <v/>
      </c>
      <c r="O173" s="31"/>
      <c r="P173" s="78"/>
      <c r="Q173" s="31"/>
      <c r="R173" s="31"/>
      <c r="S173" s="31"/>
      <c r="T173" s="31"/>
      <c r="U173" s="31"/>
      <c r="V173" s="31"/>
      <c r="W173" s="31"/>
      <c r="X173" s="31"/>
      <c r="Y173" s="31"/>
      <c r="Z173" s="31"/>
    </row>
    <row r="174" spans="1:26" ht="12.75" customHeight="1" x14ac:dyDescent="0.3">
      <c r="A174" s="51" t="str">
        <f>IF(OR(Payment!prev_total_owed&lt;=0,Payment!prev_total_owed=""),"",Payment!prev_pmt_num+1)</f>
        <v/>
      </c>
      <c r="B174" s="84"/>
      <c r="C174" s="99"/>
      <c r="D174" s="100"/>
      <c r="E174" s="58" t="str">
        <f>IF(B174="","",ROUND((B174-Payment!prev_date)*$N$8*Payment!prev_prin_balance,2))</f>
        <v/>
      </c>
      <c r="F174" s="56"/>
      <c r="G174" s="99"/>
      <c r="H174" s="99"/>
      <c r="I174" s="58" t="str">
        <f>IF(B174="","",Payment!prev_fee_balance+G174-H174)</f>
        <v/>
      </c>
      <c r="J174" s="58" t="str">
        <f>IF(B174="","",IF(ISBLANK(D174),MIN(C174-H174,Payment!prev_int_balance+E174),0))</f>
        <v/>
      </c>
      <c r="K174" s="58" t="str">
        <f>IF(B174="","",(Payment!prev_int_balance+E174)-J174)</f>
        <v/>
      </c>
      <c r="L174" s="58" t="str">
        <f t="shared" si="0"/>
        <v/>
      </c>
      <c r="M174" s="58" t="str">
        <f>IF(B174="","",Payment!prev_prin_balance-L174)</f>
        <v/>
      </c>
      <c r="N174" s="58" t="str">
        <f t="shared" si="1"/>
        <v/>
      </c>
      <c r="O174" s="31"/>
      <c r="P174" s="78"/>
      <c r="Q174" s="31"/>
      <c r="R174" s="31"/>
      <c r="S174" s="31"/>
      <c r="T174" s="31"/>
      <c r="U174" s="31"/>
      <c r="V174" s="31"/>
      <c r="W174" s="31"/>
      <c r="X174" s="31"/>
      <c r="Y174" s="31"/>
      <c r="Z174" s="31"/>
    </row>
    <row r="175" spans="1:26" ht="12.75" customHeight="1" x14ac:dyDescent="0.3">
      <c r="A175" s="51" t="str">
        <f>IF(OR(Payment!prev_total_owed&lt;=0,Payment!prev_total_owed=""),"",Payment!prev_pmt_num+1)</f>
        <v/>
      </c>
      <c r="B175" s="84"/>
      <c r="C175" s="99"/>
      <c r="D175" s="100"/>
      <c r="E175" s="58" t="str">
        <f>IF(B175="","",ROUND((B175-Payment!prev_date)*$N$8*Payment!prev_prin_balance,2))</f>
        <v/>
      </c>
      <c r="F175" s="56"/>
      <c r="G175" s="99"/>
      <c r="H175" s="99"/>
      <c r="I175" s="58" t="str">
        <f>IF(B175="","",Payment!prev_fee_balance+G175-H175)</f>
        <v/>
      </c>
      <c r="J175" s="58" t="str">
        <f>IF(B175="","",IF(ISBLANK(D175),MIN(C175-H175,Payment!prev_int_balance+E175),0))</f>
        <v/>
      </c>
      <c r="K175" s="58" t="str">
        <f>IF(B175="","",(Payment!prev_int_balance+E175)-J175)</f>
        <v/>
      </c>
      <c r="L175" s="58" t="str">
        <f t="shared" si="0"/>
        <v/>
      </c>
      <c r="M175" s="58" t="str">
        <f>IF(B175="","",Payment!prev_prin_balance-L175)</f>
        <v/>
      </c>
      <c r="N175" s="58" t="str">
        <f t="shared" si="1"/>
        <v/>
      </c>
      <c r="O175" s="31"/>
      <c r="P175" s="78"/>
      <c r="Q175" s="31"/>
      <c r="R175" s="31"/>
      <c r="S175" s="31"/>
      <c r="T175" s="31"/>
      <c r="U175" s="31"/>
      <c r="V175" s="31"/>
      <c r="W175" s="31"/>
      <c r="X175" s="31"/>
      <c r="Y175" s="31"/>
      <c r="Z175" s="31"/>
    </row>
    <row r="176" spans="1:26" ht="12.75" customHeight="1" x14ac:dyDescent="0.3">
      <c r="A176" s="51" t="str">
        <f>IF(OR(Payment!prev_total_owed&lt;=0,Payment!prev_total_owed=""),"",Payment!prev_pmt_num+1)</f>
        <v/>
      </c>
      <c r="B176" s="84"/>
      <c r="C176" s="99"/>
      <c r="D176" s="100"/>
      <c r="E176" s="58" t="str">
        <f>IF(B176="","",ROUND((B176-Payment!prev_date)*$N$8*Payment!prev_prin_balance,2))</f>
        <v/>
      </c>
      <c r="F176" s="56"/>
      <c r="G176" s="99"/>
      <c r="H176" s="99"/>
      <c r="I176" s="58" t="str">
        <f>IF(B176="","",Payment!prev_fee_balance+G176-H176)</f>
        <v/>
      </c>
      <c r="J176" s="58" t="str">
        <f>IF(B176="","",IF(ISBLANK(D176),MIN(C176-H176,Payment!prev_int_balance+E176),0))</f>
        <v/>
      </c>
      <c r="K176" s="58" t="str">
        <f>IF(B176="","",(Payment!prev_int_balance+E176)-J176)</f>
        <v/>
      </c>
      <c r="L176" s="58" t="str">
        <f t="shared" si="0"/>
        <v/>
      </c>
      <c r="M176" s="58" t="str">
        <f>IF(B176="","",Payment!prev_prin_balance-L176)</f>
        <v/>
      </c>
      <c r="N176" s="58" t="str">
        <f t="shared" si="1"/>
        <v/>
      </c>
      <c r="O176" s="31"/>
      <c r="P176" s="78"/>
      <c r="Q176" s="31"/>
      <c r="R176" s="31"/>
      <c r="S176" s="31"/>
      <c r="T176" s="31"/>
      <c r="U176" s="31"/>
      <c r="V176" s="31"/>
      <c r="W176" s="31"/>
      <c r="X176" s="31"/>
      <c r="Y176" s="31"/>
      <c r="Z176" s="31"/>
    </row>
    <row r="177" spans="1:26" ht="12.75" customHeight="1" x14ac:dyDescent="0.3">
      <c r="A177" s="51" t="str">
        <f>IF(OR(Payment!prev_total_owed&lt;=0,Payment!prev_total_owed=""),"",Payment!prev_pmt_num+1)</f>
        <v/>
      </c>
      <c r="B177" s="84"/>
      <c r="C177" s="99"/>
      <c r="D177" s="100"/>
      <c r="E177" s="58" t="str">
        <f>IF(B177="","",ROUND((B177-Payment!prev_date)*$N$8*Payment!prev_prin_balance,2))</f>
        <v/>
      </c>
      <c r="F177" s="56"/>
      <c r="G177" s="99"/>
      <c r="H177" s="99"/>
      <c r="I177" s="58" t="str">
        <f>IF(B177="","",Payment!prev_fee_balance+G177-H177)</f>
        <v/>
      </c>
      <c r="J177" s="58" t="str">
        <f>IF(B177="","",IF(ISBLANK(D177),MIN(C177-H177,Payment!prev_int_balance+E177),0))</f>
        <v/>
      </c>
      <c r="K177" s="58" t="str">
        <f>IF(B177="","",(Payment!prev_int_balance+E177)-J177)</f>
        <v/>
      </c>
      <c r="L177" s="58" t="str">
        <f t="shared" si="0"/>
        <v/>
      </c>
      <c r="M177" s="58" t="str">
        <f>IF(B177="","",Payment!prev_prin_balance-L177)</f>
        <v/>
      </c>
      <c r="N177" s="58" t="str">
        <f t="shared" si="1"/>
        <v/>
      </c>
      <c r="O177" s="31"/>
      <c r="P177" s="78"/>
      <c r="Q177" s="31"/>
      <c r="R177" s="31"/>
      <c r="S177" s="31"/>
      <c r="T177" s="31"/>
      <c r="U177" s="31"/>
      <c r="V177" s="31"/>
      <c r="W177" s="31"/>
      <c r="X177" s="31"/>
      <c r="Y177" s="31"/>
      <c r="Z177" s="31"/>
    </row>
    <row r="178" spans="1:26" ht="12.75" customHeight="1" x14ac:dyDescent="0.3">
      <c r="A178" s="51" t="str">
        <f>IF(OR(Payment!prev_total_owed&lt;=0,Payment!prev_total_owed=""),"",Payment!prev_pmt_num+1)</f>
        <v/>
      </c>
      <c r="B178" s="84"/>
      <c r="C178" s="99"/>
      <c r="D178" s="100"/>
      <c r="E178" s="58" t="str">
        <f>IF(B178="","",ROUND((B178-Payment!prev_date)*$N$8*Payment!prev_prin_balance,2))</f>
        <v/>
      </c>
      <c r="F178" s="56"/>
      <c r="G178" s="99"/>
      <c r="H178" s="99"/>
      <c r="I178" s="58" t="str">
        <f>IF(B178="","",Payment!prev_fee_balance+G178-H178)</f>
        <v/>
      </c>
      <c r="J178" s="58" t="str">
        <f>IF(B178="","",IF(ISBLANK(D178),MIN(C178-H178,Payment!prev_int_balance+E178),0))</f>
        <v/>
      </c>
      <c r="K178" s="58" t="str">
        <f>IF(B178="","",(Payment!prev_int_balance+E178)-J178)</f>
        <v/>
      </c>
      <c r="L178" s="58" t="str">
        <f t="shared" si="0"/>
        <v/>
      </c>
      <c r="M178" s="58" t="str">
        <f>IF(B178="","",Payment!prev_prin_balance-L178)</f>
        <v/>
      </c>
      <c r="N178" s="58" t="str">
        <f t="shared" si="1"/>
        <v/>
      </c>
      <c r="O178" s="31"/>
      <c r="P178" s="78"/>
      <c r="Q178" s="31"/>
      <c r="R178" s="31"/>
      <c r="S178" s="31"/>
      <c r="T178" s="31"/>
      <c r="U178" s="31"/>
      <c r="V178" s="31"/>
      <c r="W178" s="31"/>
      <c r="X178" s="31"/>
      <c r="Y178" s="31"/>
      <c r="Z178" s="31"/>
    </row>
    <row r="179" spans="1:26" ht="12.75" customHeight="1" x14ac:dyDescent="0.3">
      <c r="A179" s="51" t="str">
        <f>IF(OR(Payment!prev_total_owed&lt;=0,Payment!prev_total_owed=""),"",Payment!prev_pmt_num+1)</f>
        <v/>
      </c>
      <c r="B179" s="84"/>
      <c r="C179" s="99"/>
      <c r="D179" s="100"/>
      <c r="E179" s="58" t="str">
        <f>IF(B179="","",ROUND((B179-Payment!prev_date)*$N$8*Payment!prev_prin_balance,2))</f>
        <v/>
      </c>
      <c r="F179" s="56"/>
      <c r="G179" s="99"/>
      <c r="H179" s="99"/>
      <c r="I179" s="58" t="str">
        <f>IF(B179="","",Payment!prev_fee_balance+G179-H179)</f>
        <v/>
      </c>
      <c r="J179" s="58" t="str">
        <f>IF(B179="","",IF(ISBLANK(D179),MIN(C179-H179,Payment!prev_int_balance+E179),0))</f>
        <v/>
      </c>
      <c r="K179" s="58" t="str">
        <f>IF(B179="","",(Payment!prev_int_balance+E179)-J179)</f>
        <v/>
      </c>
      <c r="L179" s="58" t="str">
        <f t="shared" si="0"/>
        <v/>
      </c>
      <c r="M179" s="58" t="str">
        <f>IF(B179="","",Payment!prev_prin_balance-L179)</f>
        <v/>
      </c>
      <c r="N179" s="58" t="str">
        <f t="shared" si="1"/>
        <v/>
      </c>
      <c r="O179" s="31"/>
      <c r="P179" s="78"/>
      <c r="Q179" s="31"/>
      <c r="R179" s="31"/>
      <c r="S179" s="31"/>
      <c r="T179" s="31"/>
      <c r="U179" s="31"/>
      <c r="V179" s="31"/>
      <c r="W179" s="31"/>
      <c r="X179" s="31"/>
      <c r="Y179" s="31"/>
      <c r="Z179" s="31"/>
    </row>
    <row r="180" spans="1:26" ht="12.75" customHeight="1" x14ac:dyDescent="0.3">
      <c r="A180" s="51" t="str">
        <f>IF(OR(Payment!prev_total_owed&lt;=0,Payment!prev_total_owed=""),"",Payment!prev_pmt_num+1)</f>
        <v/>
      </c>
      <c r="B180" s="84"/>
      <c r="C180" s="99"/>
      <c r="D180" s="100"/>
      <c r="E180" s="58" t="str">
        <f>IF(B180="","",ROUND((B180-Payment!prev_date)*$N$8*Payment!prev_prin_balance,2))</f>
        <v/>
      </c>
      <c r="F180" s="56"/>
      <c r="G180" s="99"/>
      <c r="H180" s="99"/>
      <c r="I180" s="58" t="str">
        <f>IF(B180="","",Payment!prev_fee_balance+G180-H180)</f>
        <v/>
      </c>
      <c r="J180" s="58" t="str">
        <f>IF(B180="","",IF(ISBLANK(D180),MIN(C180-H180,Payment!prev_int_balance+E180),0))</f>
        <v/>
      </c>
      <c r="K180" s="58" t="str">
        <f>IF(B180="","",(Payment!prev_int_balance+E180)-J180)</f>
        <v/>
      </c>
      <c r="L180" s="58" t="str">
        <f t="shared" si="0"/>
        <v/>
      </c>
      <c r="M180" s="58" t="str">
        <f>IF(B180="","",Payment!prev_prin_balance-L180)</f>
        <v/>
      </c>
      <c r="N180" s="58" t="str">
        <f t="shared" si="1"/>
        <v/>
      </c>
      <c r="O180" s="31"/>
      <c r="P180" s="78"/>
      <c r="Q180" s="31"/>
      <c r="R180" s="31"/>
      <c r="S180" s="31"/>
      <c r="T180" s="31"/>
      <c r="U180" s="31"/>
      <c r="V180" s="31"/>
      <c r="W180" s="31"/>
      <c r="X180" s="31"/>
      <c r="Y180" s="31"/>
      <c r="Z180" s="31"/>
    </row>
    <row r="181" spans="1:26" ht="12.75" customHeight="1" x14ac:dyDescent="0.3">
      <c r="A181" s="51" t="str">
        <f>IF(OR(Payment!prev_total_owed&lt;=0,Payment!prev_total_owed=""),"",Payment!prev_pmt_num+1)</f>
        <v/>
      </c>
      <c r="B181" s="84"/>
      <c r="C181" s="99"/>
      <c r="D181" s="100"/>
      <c r="E181" s="58" t="str">
        <f>IF(B181="","",ROUND((B181-Payment!prev_date)*$N$8*Payment!prev_prin_balance,2))</f>
        <v/>
      </c>
      <c r="F181" s="56"/>
      <c r="G181" s="99"/>
      <c r="H181" s="99"/>
      <c r="I181" s="58" t="str">
        <f>IF(B181="","",Payment!prev_fee_balance+G181-H181)</f>
        <v/>
      </c>
      <c r="J181" s="58" t="str">
        <f>IF(B181="","",IF(ISBLANK(D181),MIN(C181-H181,Payment!prev_int_balance+E181),0))</f>
        <v/>
      </c>
      <c r="K181" s="58" t="str">
        <f>IF(B181="","",(Payment!prev_int_balance+E181)-J181)</f>
        <v/>
      </c>
      <c r="L181" s="58" t="str">
        <f t="shared" si="0"/>
        <v/>
      </c>
      <c r="M181" s="58" t="str">
        <f>IF(B181="","",Payment!prev_prin_balance-L181)</f>
        <v/>
      </c>
      <c r="N181" s="58" t="str">
        <f t="shared" si="1"/>
        <v/>
      </c>
      <c r="O181" s="31"/>
      <c r="P181" s="78"/>
      <c r="Q181" s="31"/>
      <c r="R181" s="31"/>
      <c r="S181" s="31"/>
      <c r="T181" s="31"/>
      <c r="U181" s="31"/>
      <c r="V181" s="31"/>
      <c r="W181" s="31"/>
      <c r="X181" s="31"/>
      <c r="Y181" s="31"/>
      <c r="Z181" s="31"/>
    </row>
    <row r="182" spans="1:26" ht="12.75" customHeight="1" x14ac:dyDescent="0.3">
      <c r="A182" s="51" t="str">
        <f>IF(OR(Payment!prev_total_owed&lt;=0,Payment!prev_total_owed=""),"",Payment!prev_pmt_num+1)</f>
        <v/>
      </c>
      <c r="B182" s="84"/>
      <c r="C182" s="99"/>
      <c r="D182" s="100"/>
      <c r="E182" s="58" t="str">
        <f>IF(B182="","",ROUND((B182-Payment!prev_date)*$N$8*Payment!prev_prin_balance,2))</f>
        <v/>
      </c>
      <c r="F182" s="56"/>
      <c r="G182" s="99"/>
      <c r="H182" s="99"/>
      <c r="I182" s="58" t="str">
        <f>IF(B182="","",Payment!prev_fee_balance+G182-H182)</f>
        <v/>
      </c>
      <c r="J182" s="58" t="str">
        <f>IF(B182="","",IF(ISBLANK(D182),MIN(C182-H182,Payment!prev_int_balance+E182),0))</f>
        <v/>
      </c>
      <c r="K182" s="58" t="str">
        <f>IF(B182="","",(Payment!prev_int_balance+E182)-J182)</f>
        <v/>
      </c>
      <c r="L182" s="58" t="str">
        <f t="shared" si="0"/>
        <v/>
      </c>
      <c r="M182" s="58" t="str">
        <f>IF(B182="","",Payment!prev_prin_balance-L182)</f>
        <v/>
      </c>
      <c r="N182" s="58" t="str">
        <f t="shared" si="1"/>
        <v/>
      </c>
      <c r="O182" s="31"/>
      <c r="P182" s="78"/>
      <c r="Q182" s="31"/>
      <c r="R182" s="31"/>
      <c r="S182" s="31"/>
      <c r="T182" s="31"/>
      <c r="U182" s="31"/>
      <c r="V182" s="31"/>
      <c r="W182" s="31"/>
      <c r="X182" s="31"/>
      <c r="Y182" s="31"/>
      <c r="Z182" s="31"/>
    </row>
    <row r="183" spans="1:26" ht="12.75" customHeight="1" x14ac:dyDescent="0.3">
      <c r="A183" s="51" t="str">
        <f>IF(OR(Payment!prev_total_owed&lt;=0,Payment!prev_total_owed=""),"",Payment!prev_pmt_num+1)</f>
        <v/>
      </c>
      <c r="B183" s="84"/>
      <c r="C183" s="99"/>
      <c r="D183" s="100"/>
      <c r="E183" s="58" t="str">
        <f>IF(B183="","",ROUND((B183-Payment!prev_date)*$N$8*Payment!prev_prin_balance,2))</f>
        <v/>
      </c>
      <c r="F183" s="56"/>
      <c r="G183" s="99"/>
      <c r="H183" s="99"/>
      <c r="I183" s="58" t="str">
        <f>IF(B183="","",Payment!prev_fee_balance+G183-H183)</f>
        <v/>
      </c>
      <c r="J183" s="58" t="str">
        <f>IF(B183="","",IF(ISBLANK(D183),MIN(C183-H183,Payment!prev_int_balance+E183),0))</f>
        <v/>
      </c>
      <c r="K183" s="58" t="str">
        <f>IF(B183="","",(Payment!prev_int_balance+E183)-J183)</f>
        <v/>
      </c>
      <c r="L183" s="58" t="str">
        <f t="shared" si="0"/>
        <v/>
      </c>
      <c r="M183" s="58" t="str">
        <f>IF(B183="","",Payment!prev_prin_balance-L183)</f>
        <v/>
      </c>
      <c r="N183" s="58" t="str">
        <f t="shared" si="1"/>
        <v/>
      </c>
      <c r="O183" s="31"/>
      <c r="P183" s="78"/>
      <c r="Q183" s="31"/>
      <c r="R183" s="31"/>
      <c r="S183" s="31"/>
      <c r="T183" s="31"/>
      <c r="U183" s="31"/>
      <c r="V183" s="31"/>
      <c r="W183" s="31"/>
      <c r="X183" s="31"/>
      <c r="Y183" s="31"/>
      <c r="Z183" s="31"/>
    </row>
    <row r="184" spans="1:26" ht="12.75" customHeight="1" x14ac:dyDescent="0.3">
      <c r="A184" s="51" t="str">
        <f>IF(OR(Payment!prev_total_owed&lt;=0,Payment!prev_total_owed=""),"",Payment!prev_pmt_num+1)</f>
        <v/>
      </c>
      <c r="B184" s="84"/>
      <c r="C184" s="99"/>
      <c r="D184" s="100"/>
      <c r="E184" s="58" t="str">
        <f>IF(B184="","",ROUND((B184-Payment!prev_date)*$N$8*Payment!prev_prin_balance,2))</f>
        <v/>
      </c>
      <c r="F184" s="56"/>
      <c r="G184" s="99"/>
      <c r="H184" s="99"/>
      <c r="I184" s="58" t="str">
        <f>IF(B184="","",Payment!prev_fee_balance+G184-H184)</f>
        <v/>
      </c>
      <c r="J184" s="58" t="str">
        <f>IF(B184="","",IF(ISBLANK(D184),MIN(C184-H184,Payment!prev_int_balance+E184),0))</f>
        <v/>
      </c>
      <c r="K184" s="58" t="str">
        <f>IF(B184="","",(Payment!prev_int_balance+E184)-J184)</f>
        <v/>
      </c>
      <c r="L184" s="58" t="str">
        <f t="shared" si="0"/>
        <v/>
      </c>
      <c r="M184" s="58" t="str">
        <f>IF(B184="","",Payment!prev_prin_balance-L184)</f>
        <v/>
      </c>
      <c r="N184" s="58" t="str">
        <f t="shared" si="1"/>
        <v/>
      </c>
      <c r="O184" s="31"/>
      <c r="P184" s="78"/>
      <c r="Q184" s="31"/>
      <c r="R184" s="31"/>
      <c r="S184" s="31"/>
      <c r="T184" s="31"/>
      <c r="U184" s="31"/>
      <c r="V184" s="31"/>
      <c r="W184" s="31"/>
      <c r="X184" s="31"/>
      <c r="Y184" s="31"/>
      <c r="Z184" s="31"/>
    </row>
    <row r="185" spans="1:26" ht="12.75" customHeight="1" x14ac:dyDescent="0.3">
      <c r="A185" s="51" t="str">
        <f>IF(OR(Payment!prev_total_owed&lt;=0,Payment!prev_total_owed=""),"",Payment!prev_pmt_num+1)</f>
        <v/>
      </c>
      <c r="B185" s="84"/>
      <c r="C185" s="99"/>
      <c r="D185" s="100"/>
      <c r="E185" s="58" t="str">
        <f>IF(B185="","",ROUND((B185-Payment!prev_date)*$N$8*Payment!prev_prin_balance,2))</f>
        <v/>
      </c>
      <c r="F185" s="56"/>
      <c r="G185" s="99"/>
      <c r="H185" s="99"/>
      <c r="I185" s="58" t="str">
        <f>IF(B185="","",Payment!prev_fee_balance+G185-H185)</f>
        <v/>
      </c>
      <c r="J185" s="58" t="str">
        <f>IF(B185="","",IF(ISBLANK(D185),MIN(C185-H185,Payment!prev_int_balance+E185),0))</f>
        <v/>
      </c>
      <c r="K185" s="58" t="str">
        <f>IF(B185="","",(Payment!prev_int_balance+E185)-J185)</f>
        <v/>
      </c>
      <c r="L185" s="58" t="str">
        <f t="shared" si="0"/>
        <v/>
      </c>
      <c r="M185" s="58" t="str">
        <f>IF(B185="","",Payment!prev_prin_balance-L185)</f>
        <v/>
      </c>
      <c r="N185" s="58" t="str">
        <f t="shared" si="1"/>
        <v/>
      </c>
      <c r="O185" s="31"/>
      <c r="P185" s="78"/>
      <c r="Q185" s="31"/>
      <c r="R185" s="31"/>
      <c r="S185" s="31"/>
      <c r="T185" s="31"/>
      <c r="U185" s="31"/>
      <c r="V185" s="31"/>
      <c r="W185" s="31"/>
      <c r="X185" s="31"/>
      <c r="Y185" s="31"/>
      <c r="Z185" s="31"/>
    </row>
    <row r="186" spans="1:26" ht="12.75" customHeight="1" x14ac:dyDescent="0.3">
      <c r="A186" s="51" t="str">
        <f>IF(OR(Payment!prev_total_owed&lt;=0,Payment!prev_total_owed=""),"",Payment!prev_pmt_num+1)</f>
        <v/>
      </c>
      <c r="B186" s="84"/>
      <c r="C186" s="99"/>
      <c r="D186" s="100"/>
      <c r="E186" s="58" t="str">
        <f>IF(B186="","",ROUND((B186-Payment!prev_date)*$N$8*Payment!prev_prin_balance,2))</f>
        <v/>
      </c>
      <c r="F186" s="56"/>
      <c r="G186" s="99"/>
      <c r="H186" s="99"/>
      <c r="I186" s="58" t="str">
        <f>IF(B186="","",Payment!prev_fee_balance+G186-H186)</f>
        <v/>
      </c>
      <c r="J186" s="58" t="str">
        <f>IF(B186="","",IF(ISBLANK(D186),MIN(C186-H186,Payment!prev_int_balance+E186),0))</f>
        <v/>
      </c>
      <c r="K186" s="58" t="str">
        <f>IF(B186="","",(Payment!prev_int_balance+E186)-J186)</f>
        <v/>
      </c>
      <c r="L186" s="58" t="str">
        <f t="shared" si="0"/>
        <v/>
      </c>
      <c r="M186" s="58" t="str">
        <f>IF(B186="","",Payment!prev_prin_balance-L186)</f>
        <v/>
      </c>
      <c r="N186" s="58" t="str">
        <f t="shared" si="1"/>
        <v/>
      </c>
      <c r="O186" s="31"/>
      <c r="P186" s="78"/>
      <c r="Q186" s="31"/>
      <c r="R186" s="31"/>
      <c r="S186" s="31"/>
      <c r="T186" s="31"/>
      <c r="U186" s="31"/>
      <c r="V186" s="31"/>
      <c r="W186" s="31"/>
      <c r="X186" s="31"/>
      <c r="Y186" s="31"/>
      <c r="Z186" s="31"/>
    </row>
    <row r="187" spans="1:26" ht="12.75" customHeight="1" x14ac:dyDescent="0.3">
      <c r="A187" s="51" t="str">
        <f>IF(OR(Payment!prev_total_owed&lt;=0,Payment!prev_total_owed=""),"",Payment!prev_pmt_num+1)</f>
        <v/>
      </c>
      <c r="B187" s="84"/>
      <c r="C187" s="99"/>
      <c r="D187" s="100"/>
      <c r="E187" s="58" t="str">
        <f>IF(B187="","",ROUND((B187-Payment!prev_date)*$N$8*Payment!prev_prin_balance,2))</f>
        <v/>
      </c>
      <c r="F187" s="56"/>
      <c r="G187" s="99"/>
      <c r="H187" s="99"/>
      <c r="I187" s="58" t="str">
        <f>IF(B187="","",Payment!prev_fee_balance+G187-H187)</f>
        <v/>
      </c>
      <c r="J187" s="58" t="str">
        <f>IF(B187="","",IF(ISBLANK(D187),MIN(C187-H187,Payment!prev_int_balance+E187),0))</f>
        <v/>
      </c>
      <c r="K187" s="58" t="str">
        <f>IF(B187="","",(Payment!prev_int_balance+E187)-J187)</f>
        <v/>
      </c>
      <c r="L187" s="58" t="str">
        <f t="shared" si="0"/>
        <v/>
      </c>
      <c r="M187" s="58" t="str">
        <f>IF(B187="","",Payment!prev_prin_balance-L187)</f>
        <v/>
      </c>
      <c r="N187" s="58" t="str">
        <f t="shared" si="1"/>
        <v/>
      </c>
      <c r="O187" s="31"/>
      <c r="P187" s="78"/>
      <c r="Q187" s="31"/>
      <c r="R187" s="31"/>
      <c r="S187" s="31"/>
      <c r="T187" s="31"/>
      <c r="U187" s="31"/>
      <c r="V187" s="31"/>
      <c r="W187" s="31"/>
      <c r="X187" s="31"/>
      <c r="Y187" s="31"/>
      <c r="Z187" s="31"/>
    </row>
    <row r="188" spans="1:26" ht="12.75" customHeight="1" x14ac:dyDescent="0.3">
      <c r="A188" s="51" t="str">
        <f>IF(OR(Payment!prev_total_owed&lt;=0,Payment!prev_total_owed=""),"",Payment!prev_pmt_num+1)</f>
        <v/>
      </c>
      <c r="B188" s="84"/>
      <c r="C188" s="99"/>
      <c r="D188" s="100"/>
      <c r="E188" s="58" t="str">
        <f>IF(B188="","",ROUND((B188-Payment!prev_date)*$N$8*Payment!prev_prin_balance,2))</f>
        <v/>
      </c>
      <c r="F188" s="56"/>
      <c r="G188" s="99"/>
      <c r="H188" s="99"/>
      <c r="I188" s="58" t="str">
        <f>IF(B188="","",Payment!prev_fee_balance+G188-H188)</f>
        <v/>
      </c>
      <c r="J188" s="58" t="str">
        <f>IF(B188="","",IF(ISBLANK(D188),MIN(C188-H188,Payment!prev_int_balance+E188),0))</f>
        <v/>
      </c>
      <c r="K188" s="58" t="str">
        <f>IF(B188="","",(Payment!prev_int_balance+E188)-J188)</f>
        <v/>
      </c>
      <c r="L188" s="58" t="str">
        <f t="shared" si="0"/>
        <v/>
      </c>
      <c r="M188" s="58" t="str">
        <f>IF(B188="","",Payment!prev_prin_balance-L188)</f>
        <v/>
      </c>
      <c r="N188" s="58" t="str">
        <f t="shared" si="1"/>
        <v/>
      </c>
      <c r="O188" s="31"/>
      <c r="P188" s="78"/>
      <c r="Q188" s="31"/>
      <c r="R188" s="31"/>
      <c r="S188" s="31"/>
      <c r="T188" s="31"/>
      <c r="U188" s="31"/>
      <c r="V188" s="31"/>
      <c r="W188" s="31"/>
      <c r="X188" s="31"/>
      <c r="Y188" s="31"/>
      <c r="Z188" s="31"/>
    </row>
    <row r="189" spans="1:26" ht="12.75" customHeight="1" x14ac:dyDescent="0.3">
      <c r="A189" s="51" t="str">
        <f>IF(OR(Payment!prev_total_owed&lt;=0,Payment!prev_total_owed=""),"",Payment!prev_pmt_num+1)</f>
        <v/>
      </c>
      <c r="B189" s="84"/>
      <c r="C189" s="99"/>
      <c r="D189" s="100"/>
      <c r="E189" s="58" t="str">
        <f>IF(B189="","",ROUND((B189-Payment!prev_date)*$N$8*Payment!prev_prin_balance,2))</f>
        <v/>
      </c>
      <c r="F189" s="56"/>
      <c r="G189" s="99"/>
      <c r="H189" s="99"/>
      <c r="I189" s="58" t="str">
        <f>IF(B189="","",Payment!prev_fee_balance+G189-H189)</f>
        <v/>
      </c>
      <c r="J189" s="58" t="str">
        <f>IF(B189="","",IF(ISBLANK(D189),MIN(C189-H189,Payment!prev_int_balance+E189),0))</f>
        <v/>
      </c>
      <c r="K189" s="58" t="str">
        <f>IF(B189="","",(Payment!prev_int_balance+E189)-J189)</f>
        <v/>
      </c>
      <c r="L189" s="58" t="str">
        <f t="shared" si="0"/>
        <v/>
      </c>
      <c r="M189" s="58" t="str">
        <f>IF(B189="","",Payment!prev_prin_balance-L189)</f>
        <v/>
      </c>
      <c r="N189" s="58" t="str">
        <f t="shared" si="1"/>
        <v/>
      </c>
      <c r="O189" s="31"/>
      <c r="P189" s="78"/>
      <c r="Q189" s="31"/>
      <c r="R189" s="31"/>
      <c r="S189" s="31"/>
      <c r="T189" s="31"/>
      <c r="U189" s="31"/>
      <c r="V189" s="31"/>
      <c r="W189" s="31"/>
      <c r="X189" s="31"/>
      <c r="Y189" s="31"/>
      <c r="Z189" s="31"/>
    </row>
    <row r="190" spans="1:26" ht="12.75" customHeight="1" x14ac:dyDescent="0.3">
      <c r="A190" s="51" t="str">
        <f>IF(OR(Payment!prev_total_owed&lt;=0,Payment!prev_total_owed=""),"",Payment!prev_pmt_num+1)</f>
        <v/>
      </c>
      <c r="B190" s="84"/>
      <c r="C190" s="99"/>
      <c r="D190" s="100"/>
      <c r="E190" s="58" t="str">
        <f>IF(B190="","",ROUND((B190-Payment!prev_date)*$N$8*Payment!prev_prin_balance,2))</f>
        <v/>
      </c>
      <c r="F190" s="56"/>
      <c r="G190" s="99"/>
      <c r="H190" s="99"/>
      <c r="I190" s="58" t="str">
        <f>IF(B190="","",Payment!prev_fee_balance+G190-H190)</f>
        <v/>
      </c>
      <c r="J190" s="58" t="str">
        <f>IF(B190="","",IF(ISBLANK(D190),MIN(C190-H190,Payment!prev_int_balance+E190),0))</f>
        <v/>
      </c>
      <c r="K190" s="58" t="str">
        <f>IF(B190="","",(Payment!prev_int_balance+E190)-J190)</f>
        <v/>
      </c>
      <c r="L190" s="58" t="str">
        <f t="shared" si="0"/>
        <v/>
      </c>
      <c r="M190" s="58" t="str">
        <f>IF(B190="","",Payment!prev_prin_balance-L190)</f>
        <v/>
      </c>
      <c r="N190" s="58" t="str">
        <f t="shared" si="1"/>
        <v/>
      </c>
      <c r="O190" s="31"/>
      <c r="P190" s="78"/>
      <c r="Q190" s="31"/>
      <c r="R190" s="31"/>
      <c r="S190" s="31"/>
      <c r="T190" s="31"/>
      <c r="U190" s="31"/>
      <c r="V190" s="31"/>
      <c r="W190" s="31"/>
      <c r="X190" s="31"/>
      <c r="Y190" s="31"/>
      <c r="Z190" s="31"/>
    </row>
    <row r="191" spans="1:26" ht="12.75" customHeight="1" x14ac:dyDescent="0.3">
      <c r="A191" s="51" t="str">
        <f>IF(OR(Payment!prev_total_owed&lt;=0,Payment!prev_total_owed=""),"",Payment!prev_pmt_num+1)</f>
        <v/>
      </c>
      <c r="B191" s="84"/>
      <c r="C191" s="99"/>
      <c r="D191" s="100"/>
      <c r="E191" s="58" t="str">
        <f>IF(B191="","",ROUND((B191-Payment!prev_date)*$N$8*Payment!prev_prin_balance,2))</f>
        <v/>
      </c>
      <c r="F191" s="56"/>
      <c r="G191" s="99"/>
      <c r="H191" s="99"/>
      <c r="I191" s="58" t="str">
        <f>IF(B191="","",Payment!prev_fee_balance+G191-H191)</f>
        <v/>
      </c>
      <c r="J191" s="58" t="str">
        <f>IF(B191="","",IF(ISBLANK(D191),MIN(C191-H191,Payment!prev_int_balance+E191),0))</f>
        <v/>
      </c>
      <c r="K191" s="58" t="str">
        <f>IF(B191="","",(Payment!prev_int_balance+E191)-J191)</f>
        <v/>
      </c>
      <c r="L191" s="58" t="str">
        <f t="shared" si="0"/>
        <v/>
      </c>
      <c r="M191" s="58" t="str">
        <f>IF(B191="","",Payment!prev_prin_balance-L191)</f>
        <v/>
      </c>
      <c r="N191" s="58" t="str">
        <f t="shared" si="1"/>
        <v/>
      </c>
      <c r="O191" s="31"/>
      <c r="P191" s="78"/>
      <c r="Q191" s="31"/>
      <c r="R191" s="31"/>
      <c r="S191" s="31"/>
      <c r="T191" s="31"/>
      <c r="U191" s="31"/>
      <c r="V191" s="31"/>
      <c r="W191" s="31"/>
      <c r="X191" s="31"/>
      <c r="Y191" s="31"/>
      <c r="Z191" s="31"/>
    </row>
    <row r="192" spans="1:26" ht="12.75" customHeight="1" x14ac:dyDescent="0.3">
      <c r="A192" s="51" t="str">
        <f>IF(OR(Payment!prev_total_owed&lt;=0,Payment!prev_total_owed=""),"",Payment!prev_pmt_num+1)</f>
        <v/>
      </c>
      <c r="B192" s="84"/>
      <c r="C192" s="99"/>
      <c r="D192" s="100"/>
      <c r="E192" s="58" t="str">
        <f>IF(B192="","",ROUND((B192-Payment!prev_date)*$N$8*Payment!prev_prin_balance,2))</f>
        <v/>
      </c>
      <c r="F192" s="56"/>
      <c r="G192" s="99"/>
      <c r="H192" s="99"/>
      <c r="I192" s="58" t="str">
        <f>IF(B192="","",Payment!prev_fee_balance+G192-H192)</f>
        <v/>
      </c>
      <c r="J192" s="58" t="str">
        <f>IF(B192="","",IF(ISBLANK(D192),MIN(C192-H192,Payment!prev_int_balance+E192),0))</f>
        <v/>
      </c>
      <c r="K192" s="58" t="str">
        <f>IF(B192="","",(Payment!prev_int_balance+E192)-J192)</f>
        <v/>
      </c>
      <c r="L192" s="58" t="str">
        <f t="shared" si="0"/>
        <v/>
      </c>
      <c r="M192" s="58" t="str">
        <f>IF(B192="","",Payment!prev_prin_balance-L192)</f>
        <v/>
      </c>
      <c r="N192" s="58" t="str">
        <f t="shared" si="1"/>
        <v/>
      </c>
      <c r="O192" s="31"/>
      <c r="P192" s="78"/>
      <c r="Q192" s="31"/>
      <c r="R192" s="31"/>
      <c r="S192" s="31"/>
      <c r="T192" s="31"/>
      <c r="U192" s="31"/>
      <c r="V192" s="31"/>
      <c r="W192" s="31"/>
      <c r="X192" s="31"/>
      <c r="Y192" s="31"/>
      <c r="Z192" s="31"/>
    </row>
    <row r="193" spans="1:26" ht="12.75" customHeight="1" x14ac:dyDescent="0.3">
      <c r="A193" s="51" t="str">
        <f>IF(OR(Payment!prev_total_owed&lt;=0,Payment!prev_total_owed=""),"",Payment!prev_pmt_num+1)</f>
        <v/>
      </c>
      <c r="B193" s="84"/>
      <c r="C193" s="99"/>
      <c r="D193" s="100"/>
      <c r="E193" s="58" t="str">
        <f>IF(B193="","",ROUND((B193-Payment!prev_date)*$N$8*Payment!prev_prin_balance,2))</f>
        <v/>
      </c>
      <c r="F193" s="56"/>
      <c r="G193" s="99"/>
      <c r="H193" s="99"/>
      <c r="I193" s="58" t="str">
        <f>IF(B193="","",Payment!prev_fee_balance+G193-H193)</f>
        <v/>
      </c>
      <c r="J193" s="58" t="str">
        <f>IF(B193="","",IF(ISBLANK(D193),MIN(C193-H193,Payment!prev_int_balance+E193),0))</f>
        <v/>
      </c>
      <c r="K193" s="58" t="str">
        <f>IF(B193="","",(Payment!prev_int_balance+E193)-J193)</f>
        <v/>
      </c>
      <c r="L193" s="58" t="str">
        <f t="shared" si="0"/>
        <v/>
      </c>
      <c r="M193" s="58" t="str">
        <f>IF(B193="","",Payment!prev_prin_balance-L193)</f>
        <v/>
      </c>
      <c r="N193" s="58" t="str">
        <f t="shared" si="1"/>
        <v/>
      </c>
      <c r="O193" s="31"/>
      <c r="P193" s="78"/>
      <c r="Q193" s="31"/>
      <c r="R193" s="31"/>
      <c r="S193" s="31"/>
      <c r="T193" s="31"/>
      <c r="U193" s="31"/>
      <c r="V193" s="31"/>
      <c r="W193" s="31"/>
      <c r="X193" s="31"/>
      <c r="Y193" s="31"/>
      <c r="Z193" s="31"/>
    </row>
    <row r="194" spans="1:26" ht="12.75" customHeight="1" x14ac:dyDescent="0.3">
      <c r="A194" s="51" t="str">
        <f>IF(OR(Payment!prev_total_owed&lt;=0,Payment!prev_total_owed=""),"",Payment!prev_pmt_num+1)</f>
        <v/>
      </c>
      <c r="B194" s="84"/>
      <c r="C194" s="99"/>
      <c r="D194" s="100"/>
      <c r="E194" s="58" t="str">
        <f>IF(B194="","",ROUND((B194-Payment!prev_date)*$N$8*Payment!prev_prin_balance,2))</f>
        <v/>
      </c>
      <c r="F194" s="56"/>
      <c r="G194" s="99"/>
      <c r="H194" s="99"/>
      <c r="I194" s="58" t="str">
        <f>IF(B194="","",Payment!prev_fee_balance+G194-H194)</f>
        <v/>
      </c>
      <c r="J194" s="58" t="str">
        <f>IF(B194="","",IF(ISBLANK(D194),MIN(C194-H194,Payment!prev_int_balance+E194),0))</f>
        <v/>
      </c>
      <c r="K194" s="58" t="str">
        <f>IF(B194="","",(Payment!prev_int_balance+E194)-J194)</f>
        <v/>
      </c>
      <c r="L194" s="58" t="str">
        <f t="shared" si="0"/>
        <v/>
      </c>
      <c r="M194" s="58" t="str">
        <f>IF(B194="","",Payment!prev_prin_balance-L194)</f>
        <v/>
      </c>
      <c r="N194" s="58" t="str">
        <f t="shared" si="1"/>
        <v/>
      </c>
      <c r="O194" s="31"/>
      <c r="P194" s="78"/>
      <c r="Q194" s="31"/>
      <c r="R194" s="31"/>
      <c r="S194" s="31"/>
      <c r="T194" s="31"/>
      <c r="U194" s="31"/>
      <c r="V194" s="31"/>
      <c r="W194" s="31"/>
      <c r="X194" s="31"/>
      <c r="Y194" s="31"/>
      <c r="Z194" s="31"/>
    </row>
    <row r="195" spans="1:26" ht="12.75" customHeight="1" x14ac:dyDescent="0.3">
      <c r="A195" s="51" t="str">
        <f>IF(OR(Payment!prev_total_owed&lt;=0,Payment!prev_total_owed=""),"",Payment!prev_pmt_num+1)</f>
        <v/>
      </c>
      <c r="B195" s="84"/>
      <c r="C195" s="99"/>
      <c r="D195" s="100"/>
      <c r="E195" s="58" t="str">
        <f>IF(B195="","",ROUND((B195-Payment!prev_date)*$N$8*Payment!prev_prin_balance,2))</f>
        <v/>
      </c>
      <c r="F195" s="56"/>
      <c r="G195" s="99"/>
      <c r="H195" s="99"/>
      <c r="I195" s="58" t="str">
        <f>IF(B195="","",Payment!prev_fee_balance+G195-H195)</f>
        <v/>
      </c>
      <c r="J195" s="58" t="str">
        <f>IF(B195="","",IF(ISBLANK(D195),MIN(C195-H195,Payment!prev_int_balance+E195),0))</f>
        <v/>
      </c>
      <c r="K195" s="58" t="str">
        <f>IF(B195="","",(Payment!prev_int_balance+E195)-J195)</f>
        <v/>
      </c>
      <c r="L195" s="58" t="str">
        <f t="shared" si="0"/>
        <v/>
      </c>
      <c r="M195" s="58" t="str">
        <f>IF(B195="","",Payment!prev_prin_balance-L195)</f>
        <v/>
      </c>
      <c r="N195" s="58" t="str">
        <f t="shared" si="1"/>
        <v/>
      </c>
      <c r="O195" s="31"/>
      <c r="P195" s="78"/>
      <c r="Q195" s="31"/>
      <c r="R195" s="31"/>
      <c r="S195" s="31"/>
      <c r="T195" s="31"/>
      <c r="U195" s="31"/>
      <c r="V195" s="31"/>
      <c r="W195" s="31"/>
      <c r="X195" s="31"/>
      <c r="Y195" s="31"/>
      <c r="Z195" s="31"/>
    </row>
    <row r="196" spans="1:26" ht="12.75" customHeight="1" x14ac:dyDescent="0.3">
      <c r="A196" s="51" t="str">
        <f>IF(OR(Payment!prev_total_owed&lt;=0,Payment!prev_total_owed=""),"",Payment!prev_pmt_num+1)</f>
        <v/>
      </c>
      <c r="B196" s="84"/>
      <c r="C196" s="99"/>
      <c r="D196" s="100"/>
      <c r="E196" s="58" t="str">
        <f>IF(B196="","",ROUND((B196-Payment!prev_date)*$N$8*Payment!prev_prin_balance,2))</f>
        <v/>
      </c>
      <c r="F196" s="56"/>
      <c r="G196" s="99"/>
      <c r="H196" s="99"/>
      <c r="I196" s="58" t="str">
        <f>IF(B196="","",Payment!prev_fee_balance+G196-H196)</f>
        <v/>
      </c>
      <c r="J196" s="58" t="str">
        <f>IF(B196="","",IF(ISBLANK(D196),MIN(C196-H196,Payment!prev_int_balance+E196),0))</f>
        <v/>
      </c>
      <c r="K196" s="58" t="str">
        <f>IF(B196="","",(Payment!prev_int_balance+E196)-J196)</f>
        <v/>
      </c>
      <c r="L196" s="58" t="str">
        <f t="shared" si="0"/>
        <v/>
      </c>
      <c r="M196" s="58" t="str">
        <f>IF(B196="","",Payment!prev_prin_balance-L196)</f>
        <v/>
      </c>
      <c r="N196" s="58" t="str">
        <f t="shared" si="1"/>
        <v/>
      </c>
      <c r="O196" s="31"/>
      <c r="P196" s="78"/>
      <c r="Q196" s="31"/>
      <c r="R196" s="31"/>
      <c r="S196" s="31"/>
      <c r="T196" s="31"/>
      <c r="U196" s="31"/>
      <c r="V196" s="31"/>
      <c r="W196" s="31"/>
      <c r="X196" s="31"/>
      <c r="Y196" s="31"/>
      <c r="Z196" s="31"/>
    </row>
    <row r="197" spans="1:26" ht="12.75" customHeight="1" x14ac:dyDescent="0.3">
      <c r="A197" s="51" t="str">
        <f>IF(OR(Payment!prev_total_owed&lt;=0,Payment!prev_total_owed=""),"",Payment!prev_pmt_num+1)</f>
        <v/>
      </c>
      <c r="B197" s="84"/>
      <c r="C197" s="99"/>
      <c r="D197" s="100"/>
      <c r="E197" s="58" t="str">
        <f>IF(B197="","",ROUND((B197-Payment!prev_date)*$N$8*Payment!prev_prin_balance,2))</f>
        <v/>
      </c>
      <c r="F197" s="56"/>
      <c r="G197" s="99"/>
      <c r="H197" s="99"/>
      <c r="I197" s="58" t="str">
        <f>IF(B197="","",Payment!prev_fee_balance+G197-H197)</f>
        <v/>
      </c>
      <c r="J197" s="58" t="str">
        <f>IF(B197="","",IF(ISBLANK(D197),MIN(C197-H197,Payment!prev_int_balance+E197),0))</f>
        <v/>
      </c>
      <c r="K197" s="58" t="str">
        <f>IF(B197="","",(Payment!prev_int_balance+E197)-J197)</f>
        <v/>
      </c>
      <c r="L197" s="58" t="str">
        <f t="shared" si="0"/>
        <v/>
      </c>
      <c r="M197" s="58" t="str">
        <f>IF(B197="","",Payment!prev_prin_balance-L197)</f>
        <v/>
      </c>
      <c r="N197" s="58" t="str">
        <f t="shared" si="1"/>
        <v/>
      </c>
      <c r="O197" s="31"/>
      <c r="P197" s="78"/>
      <c r="Q197" s="31"/>
      <c r="R197" s="31"/>
      <c r="S197" s="31"/>
      <c r="T197" s="31"/>
      <c r="U197" s="31"/>
      <c r="V197" s="31"/>
      <c r="W197" s="31"/>
      <c r="X197" s="31"/>
      <c r="Y197" s="31"/>
      <c r="Z197" s="31"/>
    </row>
    <row r="198" spans="1:26" ht="12.75" customHeight="1" x14ac:dyDescent="0.3">
      <c r="A198" s="51" t="str">
        <f>IF(OR(Payment!prev_total_owed&lt;=0,Payment!prev_total_owed=""),"",Payment!prev_pmt_num+1)</f>
        <v/>
      </c>
      <c r="B198" s="84"/>
      <c r="C198" s="99"/>
      <c r="D198" s="100"/>
      <c r="E198" s="58" t="str">
        <f>IF(B198="","",ROUND((B198-Payment!prev_date)*$N$8*Payment!prev_prin_balance,2))</f>
        <v/>
      </c>
      <c r="F198" s="56"/>
      <c r="G198" s="99"/>
      <c r="H198" s="99"/>
      <c r="I198" s="58" t="str">
        <f>IF(B198="","",Payment!prev_fee_balance+G198-H198)</f>
        <v/>
      </c>
      <c r="J198" s="58" t="str">
        <f>IF(B198="","",IF(ISBLANK(D198),MIN(C198-H198,Payment!prev_int_balance+E198),0))</f>
        <v/>
      </c>
      <c r="K198" s="58" t="str">
        <f>IF(B198="","",(Payment!prev_int_balance+E198)-J198)</f>
        <v/>
      </c>
      <c r="L198" s="58" t="str">
        <f t="shared" si="0"/>
        <v/>
      </c>
      <c r="M198" s="58" t="str">
        <f>IF(B198="","",Payment!prev_prin_balance-L198)</f>
        <v/>
      </c>
      <c r="N198" s="58" t="str">
        <f t="shared" si="1"/>
        <v/>
      </c>
      <c r="O198" s="31"/>
      <c r="P198" s="78"/>
      <c r="Q198" s="31"/>
      <c r="R198" s="31"/>
      <c r="S198" s="31"/>
      <c r="T198" s="31"/>
      <c r="U198" s="31"/>
      <c r="V198" s="31"/>
      <c r="W198" s="31"/>
      <c r="X198" s="31"/>
      <c r="Y198" s="31"/>
      <c r="Z198" s="31"/>
    </row>
    <row r="199" spans="1:26" ht="12.75" customHeight="1" x14ac:dyDescent="0.3">
      <c r="A199" s="51" t="str">
        <f>IF(OR(Payment!prev_total_owed&lt;=0,Payment!prev_total_owed=""),"",Payment!prev_pmt_num+1)</f>
        <v/>
      </c>
      <c r="B199" s="84"/>
      <c r="C199" s="99"/>
      <c r="D199" s="100"/>
      <c r="E199" s="58" t="str">
        <f>IF(B199="","",ROUND((B199-Payment!prev_date)*$N$8*Payment!prev_prin_balance,2))</f>
        <v/>
      </c>
      <c r="F199" s="56"/>
      <c r="G199" s="99"/>
      <c r="H199" s="99"/>
      <c r="I199" s="58" t="str">
        <f>IF(B199="","",Payment!prev_fee_balance+G199-H199)</f>
        <v/>
      </c>
      <c r="J199" s="58" t="str">
        <f>IF(B199="","",IF(ISBLANK(D199),MIN(C199-H199,Payment!prev_int_balance+E199),0))</f>
        <v/>
      </c>
      <c r="K199" s="58" t="str">
        <f>IF(B199="","",(Payment!prev_int_balance+E199)-J199)</f>
        <v/>
      </c>
      <c r="L199" s="58" t="str">
        <f t="shared" si="0"/>
        <v/>
      </c>
      <c r="M199" s="58" t="str">
        <f>IF(B199="","",Payment!prev_prin_balance-L199)</f>
        <v/>
      </c>
      <c r="N199" s="58" t="str">
        <f t="shared" si="1"/>
        <v/>
      </c>
      <c r="O199" s="31"/>
      <c r="P199" s="78"/>
      <c r="Q199" s="31"/>
      <c r="R199" s="31"/>
      <c r="S199" s="31"/>
      <c r="T199" s="31"/>
      <c r="U199" s="31"/>
      <c r="V199" s="31"/>
      <c r="W199" s="31"/>
      <c r="X199" s="31"/>
      <c r="Y199" s="31"/>
      <c r="Z199" s="31"/>
    </row>
    <row r="200" spans="1:26" ht="12.75" customHeight="1" x14ac:dyDescent="0.3">
      <c r="A200" s="51" t="str">
        <f>IF(OR(Payment!prev_total_owed&lt;=0,Payment!prev_total_owed=""),"",Payment!prev_pmt_num+1)</f>
        <v/>
      </c>
      <c r="B200" s="84"/>
      <c r="C200" s="99"/>
      <c r="D200" s="100"/>
      <c r="E200" s="58" t="str">
        <f>IF(B200="","",ROUND((B200-Payment!prev_date)*$N$8*Payment!prev_prin_balance,2))</f>
        <v/>
      </c>
      <c r="F200" s="56"/>
      <c r="G200" s="99"/>
      <c r="H200" s="99"/>
      <c r="I200" s="58" t="str">
        <f>IF(B200="","",Payment!prev_fee_balance+G200-H200)</f>
        <v/>
      </c>
      <c r="J200" s="58" t="str">
        <f>IF(B200="","",IF(ISBLANK(D200),MIN(C200-H200,Payment!prev_int_balance+E200),0))</f>
        <v/>
      </c>
      <c r="K200" s="58" t="str">
        <f>IF(B200="","",(Payment!prev_int_balance+E200)-J200)</f>
        <v/>
      </c>
      <c r="L200" s="58" t="str">
        <f t="shared" si="0"/>
        <v/>
      </c>
      <c r="M200" s="58" t="str">
        <f>IF(B200="","",Payment!prev_prin_balance-L200)</f>
        <v/>
      </c>
      <c r="N200" s="58" t="str">
        <f t="shared" si="1"/>
        <v/>
      </c>
      <c r="O200" s="31"/>
      <c r="P200" s="78"/>
      <c r="Q200" s="31"/>
      <c r="R200" s="31"/>
      <c r="S200" s="31"/>
      <c r="T200" s="31"/>
      <c r="U200" s="31"/>
      <c r="V200" s="31"/>
      <c r="W200" s="31"/>
      <c r="X200" s="31"/>
      <c r="Y200" s="31"/>
      <c r="Z200" s="31"/>
    </row>
    <row r="201" spans="1:26" ht="12.75" customHeight="1" x14ac:dyDescent="0.3">
      <c r="A201" s="51" t="str">
        <f>IF(OR(Payment!prev_total_owed&lt;=0,Payment!prev_total_owed=""),"",Payment!prev_pmt_num+1)</f>
        <v/>
      </c>
      <c r="B201" s="84"/>
      <c r="C201" s="99"/>
      <c r="D201" s="100"/>
      <c r="E201" s="58" t="str">
        <f>IF(B201="","",ROUND((B201-Payment!prev_date)*$N$8*Payment!prev_prin_balance,2))</f>
        <v/>
      </c>
      <c r="F201" s="56"/>
      <c r="G201" s="99"/>
      <c r="H201" s="99"/>
      <c r="I201" s="58" t="str">
        <f>IF(B201="","",Payment!prev_fee_balance+G201-H201)</f>
        <v/>
      </c>
      <c r="J201" s="58" t="str">
        <f>IF(B201="","",IF(ISBLANK(D201),MIN(C201-H201,Payment!prev_int_balance+E201),0))</f>
        <v/>
      </c>
      <c r="K201" s="58" t="str">
        <f>IF(B201="","",(Payment!prev_int_balance+E201)-J201)</f>
        <v/>
      </c>
      <c r="L201" s="58" t="str">
        <f t="shared" si="0"/>
        <v/>
      </c>
      <c r="M201" s="58" t="str">
        <f>IF(B201="","",Payment!prev_prin_balance-L201)</f>
        <v/>
      </c>
      <c r="N201" s="58" t="str">
        <f t="shared" si="1"/>
        <v/>
      </c>
      <c r="O201" s="31"/>
      <c r="P201" s="78"/>
      <c r="Q201" s="31"/>
      <c r="R201" s="31"/>
      <c r="S201" s="31"/>
      <c r="T201" s="31"/>
      <c r="U201" s="31"/>
      <c r="V201" s="31"/>
      <c r="W201" s="31"/>
      <c r="X201" s="31"/>
      <c r="Y201" s="31"/>
      <c r="Z201" s="31"/>
    </row>
    <row r="202" spans="1:26" ht="12.75" customHeight="1" x14ac:dyDescent="0.3">
      <c r="A202" s="51" t="str">
        <f>IF(OR(Payment!prev_total_owed&lt;=0,Payment!prev_total_owed=""),"",Payment!prev_pmt_num+1)</f>
        <v/>
      </c>
      <c r="B202" s="84"/>
      <c r="C202" s="99"/>
      <c r="D202" s="100"/>
      <c r="E202" s="58" t="str">
        <f>IF(B202="","",ROUND((B202-Payment!prev_date)*$N$8*Payment!prev_prin_balance,2))</f>
        <v/>
      </c>
      <c r="F202" s="56"/>
      <c r="G202" s="99"/>
      <c r="H202" s="99"/>
      <c r="I202" s="58" t="str">
        <f>IF(B202="","",Payment!prev_fee_balance+G202-H202)</f>
        <v/>
      </c>
      <c r="J202" s="58" t="str">
        <f>IF(B202="","",IF(ISBLANK(D202),MIN(C202-H202,Payment!prev_int_balance+E202),0))</f>
        <v/>
      </c>
      <c r="K202" s="58" t="str">
        <f>IF(B202="","",(Payment!prev_int_balance+E202)-J202)</f>
        <v/>
      </c>
      <c r="L202" s="58" t="str">
        <f t="shared" si="0"/>
        <v/>
      </c>
      <c r="M202" s="58" t="str">
        <f>IF(B202="","",Payment!prev_prin_balance-L202)</f>
        <v/>
      </c>
      <c r="N202" s="58" t="str">
        <f t="shared" si="1"/>
        <v/>
      </c>
      <c r="O202" s="31"/>
      <c r="P202" s="78"/>
      <c r="Q202" s="31"/>
      <c r="R202" s="31"/>
      <c r="S202" s="31"/>
      <c r="T202" s="31"/>
      <c r="U202" s="31"/>
      <c r="V202" s="31"/>
      <c r="W202" s="31"/>
      <c r="X202" s="31"/>
      <c r="Y202" s="31"/>
      <c r="Z202" s="31"/>
    </row>
    <row r="203" spans="1:26" ht="12.75" customHeight="1" x14ac:dyDescent="0.3">
      <c r="A203" s="51" t="str">
        <f>IF(OR(Payment!prev_total_owed&lt;=0,Payment!prev_total_owed=""),"",Payment!prev_pmt_num+1)</f>
        <v/>
      </c>
      <c r="B203" s="84"/>
      <c r="C203" s="99"/>
      <c r="D203" s="100"/>
      <c r="E203" s="58" t="str">
        <f>IF(B203="","",ROUND((B203-Payment!prev_date)*$N$8*Payment!prev_prin_balance,2))</f>
        <v/>
      </c>
      <c r="F203" s="56"/>
      <c r="G203" s="99"/>
      <c r="H203" s="99"/>
      <c r="I203" s="58" t="str">
        <f>IF(B203="","",Payment!prev_fee_balance+G203-H203)</f>
        <v/>
      </c>
      <c r="J203" s="58" t="str">
        <f>IF(B203="","",IF(ISBLANK(D203),MIN(C203-H203,Payment!prev_int_balance+E203),0))</f>
        <v/>
      </c>
      <c r="K203" s="58" t="str">
        <f>IF(B203="","",(Payment!prev_int_balance+E203)-J203)</f>
        <v/>
      </c>
      <c r="L203" s="58" t="str">
        <f t="shared" si="0"/>
        <v/>
      </c>
      <c r="M203" s="58" t="str">
        <f>IF(B203="","",Payment!prev_prin_balance-L203)</f>
        <v/>
      </c>
      <c r="N203" s="58" t="str">
        <f t="shared" si="1"/>
        <v/>
      </c>
      <c r="O203" s="31"/>
      <c r="P203" s="78"/>
      <c r="Q203" s="31"/>
      <c r="R203" s="31"/>
      <c r="S203" s="31"/>
      <c r="T203" s="31"/>
      <c r="U203" s="31"/>
      <c r="V203" s="31"/>
      <c r="W203" s="31"/>
      <c r="X203" s="31"/>
      <c r="Y203" s="31"/>
      <c r="Z203" s="31"/>
    </row>
    <row r="204" spans="1:26" ht="12.75" customHeight="1" x14ac:dyDescent="0.3">
      <c r="A204" s="51" t="str">
        <f>IF(OR(Payment!prev_total_owed&lt;=0,Payment!prev_total_owed=""),"",Payment!prev_pmt_num+1)</f>
        <v/>
      </c>
      <c r="B204" s="84"/>
      <c r="C204" s="99"/>
      <c r="D204" s="100"/>
      <c r="E204" s="58" t="str">
        <f>IF(B204="","",ROUND((B204-Payment!prev_date)*$N$8*Payment!prev_prin_balance,2))</f>
        <v/>
      </c>
      <c r="F204" s="56"/>
      <c r="G204" s="99"/>
      <c r="H204" s="99"/>
      <c r="I204" s="58" t="str">
        <f>IF(B204="","",Payment!prev_fee_balance+G204-H204)</f>
        <v/>
      </c>
      <c r="J204" s="58" t="str">
        <f>IF(B204="","",IF(ISBLANK(D204),MIN(C204-H204,Payment!prev_int_balance+E204),0))</f>
        <v/>
      </c>
      <c r="K204" s="58" t="str">
        <f>IF(B204="","",(Payment!prev_int_balance+E204)-J204)</f>
        <v/>
      </c>
      <c r="L204" s="58" t="str">
        <f t="shared" si="0"/>
        <v/>
      </c>
      <c r="M204" s="58" t="str">
        <f>IF(B204="","",Payment!prev_prin_balance-L204)</f>
        <v/>
      </c>
      <c r="N204" s="58" t="str">
        <f t="shared" si="1"/>
        <v/>
      </c>
      <c r="O204" s="31"/>
      <c r="P204" s="78"/>
      <c r="Q204" s="31"/>
      <c r="R204" s="31"/>
      <c r="S204" s="31"/>
      <c r="T204" s="31"/>
      <c r="U204" s="31"/>
      <c r="V204" s="31"/>
      <c r="W204" s="31"/>
      <c r="X204" s="31"/>
      <c r="Y204" s="31"/>
      <c r="Z204" s="31"/>
    </row>
    <row r="205" spans="1:26" ht="12.75" customHeight="1" x14ac:dyDescent="0.3">
      <c r="A205" s="51" t="str">
        <f>IF(OR(Payment!prev_total_owed&lt;=0,Payment!prev_total_owed=""),"",Payment!prev_pmt_num+1)</f>
        <v/>
      </c>
      <c r="B205" s="84"/>
      <c r="C205" s="99"/>
      <c r="D205" s="100"/>
      <c r="E205" s="58" t="str">
        <f>IF(B205="","",ROUND((B205-Payment!prev_date)*$N$8*Payment!prev_prin_balance,2))</f>
        <v/>
      </c>
      <c r="F205" s="56"/>
      <c r="G205" s="99"/>
      <c r="H205" s="99"/>
      <c r="I205" s="58" t="str">
        <f>IF(B205="","",Payment!prev_fee_balance+G205-H205)</f>
        <v/>
      </c>
      <c r="J205" s="58" t="str">
        <f>IF(B205="","",IF(ISBLANK(D205),MIN(C205-H205,Payment!prev_int_balance+E205),0))</f>
        <v/>
      </c>
      <c r="K205" s="58" t="str">
        <f>IF(B205="","",(Payment!prev_int_balance+E205)-J205)</f>
        <v/>
      </c>
      <c r="L205" s="58" t="str">
        <f t="shared" si="0"/>
        <v/>
      </c>
      <c r="M205" s="58" t="str">
        <f>IF(B205="","",Payment!prev_prin_balance-L205)</f>
        <v/>
      </c>
      <c r="N205" s="58" t="str">
        <f t="shared" si="1"/>
        <v/>
      </c>
      <c r="O205" s="31"/>
      <c r="P205" s="78"/>
      <c r="Q205" s="31"/>
      <c r="R205" s="31"/>
      <c r="S205" s="31"/>
      <c r="T205" s="31"/>
      <c r="U205" s="31"/>
      <c r="V205" s="31"/>
      <c r="W205" s="31"/>
      <c r="X205" s="31"/>
      <c r="Y205" s="31"/>
      <c r="Z205" s="31"/>
    </row>
    <row r="206" spans="1:26" ht="12.75" customHeight="1" x14ac:dyDescent="0.3">
      <c r="A206" s="51" t="str">
        <f>IF(OR(Payment!prev_total_owed&lt;=0,Payment!prev_total_owed=""),"",Payment!prev_pmt_num+1)</f>
        <v/>
      </c>
      <c r="B206" s="84"/>
      <c r="C206" s="99"/>
      <c r="D206" s="100"/>
      <c r="E206" s="58" t="str">
        <f>IF(B206="","",ROUND((B206-Payment!prev_date)*$N$8*Payment!prev_prin_balance,2))</f>
        <v/>
      </c>
      <c r="F206" s="56"/>
      <c r="G206" s="99"/>
      <c r="H206" s="99"/>
      <c r="I206" s="58" t="str">
        <f>IF(B206="","",Payment!prev_fee_balance+G206-H206)</f>
        <v/>
      </c>
      <c r="J206" s="58" t="str">
        <f>IF(B206="","",IF(ISBLANK(D206),MIN(C206-H206,Payment!prev_int_balance+E206),0))</f>
        <v/>
      </c>
      <c r="K206" s="58" t="str">
        <f>IF(B206="","",(Payment!prev_int_balance+E206)-J206)</f>
        <v/>
      </c>
      <c r="L206" s="58" t="str">
        <f t="shared" si="0"/>
        <v/>
      </c>
      <c r="M206" s="58" t="str">
        <f>IF(B206="","",Payment!prev_prin_balance-L206)</f>
        <v/>
      </c>
      <c r="N206" s="58" t="str">
        <f t="shared" si="1"/>
        <v/>
      </c>
      <c r="O206" s="31"/>
      <c r="P206" s="78"/>
      <c r="Q206" s="31"/>
      <c r="R206" s="31"/>
      <c r="S206" s="31"/>
      <c r="T206" s="31"/>
      <c r="U206" s="31"/>
      <c r="V206" s="31"/>
      <c r="W206" s="31"/>
      <c r="X206" s="31"/>
      <c r="Y206" s="31"/>
      <c r="Z206" s="31"/>
    </row>
    <row r="207" spans="1:26" ht="12.75" customHeight="1" x14ac:dyDescent="0.3">
      <c r="A207" s="51" t="str">
        <f>IF(OR(Payment!prev_total_owed&lt;=0,Payment!prev_total_owed=""),"",Payment!prev_pmt_num+1)</f>
        <v/>
      </c>
      <c r="B207" s="84"/>
      <c r="C207" s="99"/>
      <c r="D207" s="100"/>
      <c r="E207" s="58" t="str">
        <f>IF(B207="","",ROUND((B207-Payment!prev_date)*$N$8*Payment!prev_prin_balance,2))</f>
        <v/>
      </c>
      <c r="F207" s="56"/>
      <c r="G207" s="99"/>
      <c r="H207" s="99"/>
      <c r="I207" s="58" t="str">
        <f>IF(B207="","",Payment!prev_fee_balance+G207-H207)</f>
        <v/>
      </c>
      <c r="J207" s="58" t="str">
        <f>IF(B207="","",IF(ISBLANK(D207),MIN(C207-H207,Payment!prev_int_balance+E207),0))</f>
        <v/>
      </c>
      <c r="K207" s="58" t="str">
        <f>IF(B207="","",(Payment!prev_int_balance+E207)-J207)</f>
        <v/>
      </c>
      <c r="L207" s="58" t="str">
        <f t="shared" si="0"/>
        <v/>
      </c>
      <c r="M207" s="58" t="str">
        <f>IF(B207="","",Payment!prev_prin_balance-L207)</f>
        <v/>
      </c>
      <c r="N207" s="58" t="str">
        <f t="shared" si="1"/>
        <v/>
      </c>
      <c r="O207" s="31"/>
      <c r="P207" s="78"/>
      <c r="Q207" s="31"/>
      <c r="R207" s="31"/>
      <c r="S207" s="31"/>
      <c r="T207" s="31"/>
      <c r="U207" s="31"/>
      <c r="V207" s="31"/>
      <c r="W207" s="31"/>
      <c r="X207" s="31"/>
      <c r="Y207" s="31"/>
      <c r="Z207" s="31"/>
    </row>
    <row r="208" spans="1:26" ht="12.75" customHeight="1" x14ac:dyDescent="0.3">
      <c r="A208" s="51" t="str">
        <f>IF(OR(Payment!prev_total_owed&lt;=0,Payment!prev_total_owed=""),"",Payment!prev_pmt_num+1)</f>
        <v/>
      </c>
      <c r="B208" s="84"/>
      <c r="C208" s="99"/>
      <c r="D208" s="100"/>
      <c r="E208" s="58" t="str">
        <f>IF(B208="","",ROUND((B208-Payment!prev_date)*$N$8*Payment!prev_prin_balance,2))</f>
        <v/>
      </c>
      <c r="F208" s="56"/>
      <c r="G208" s="99"/>
      <c r="H208" s="99"/>
      <c r="I208" s="58" t="str">
        <f>IF(B208="","",Payment!prev_fee_balance+G208-H208)</f>
        <v/>
      </c>
      <c r="J208" s="58" t="str">
        <f>IF(B208="","",IF(ISBLANK(D208),MIN(C208-H208,Payment!prev_int_balance+E208),0))</f>
        <v/>
      </c>
      <c r="K208" s="58" t="str">
        <f>IF(B208="","",(Payment!prev_int_balance+E208)-J208)</f>
        <v/>
      </c>
      <c r="L208" s="58" t="str">
        <f t="shared" si="0"/>
        <v/>
      </c>
      <c r="M208" s="58" t="str">
        <f>IF(B208="","",Payment!prev_prin_balance-L208)</f>
        <v/>
      </c>
      <c r="N208" s="58" t="str">
        <f t="shared" si="1"/>
        <v/>
      </c>
      <c r="O208" s="31"/>
      <c r="P208" s="78"/>
      <c r="Q208" s="31"/>
      <c r="R208" s="31"/>
      <c r="S208" s="31"/>
      <c r="T208" s="31"/>
      <c r="U208" s="31"/>
      <c r="V208" s="31"/>
      <c r="W208" s="31"/>
      <c r="X208" s="31"/>
      <c r="Y208" s="31"/>
      <c r="Z208" s="31"/>
    </row>
    <row r="209" spans="1:26" ht="12.75" customHeight="1" x14ac:dyDescent="0.3">
      <c r="A209" s="51" t="str">
        <f>IF(OR(Payment!prev_total_owed&lt;=0,Payment!prev_total_owed=""),"",Payment!prev_pmt_num+1)</f>
        <v/>
      </c>
      <c r="B209" s="84"/>
      <c r="C209" s="99"/>
      <c r="D209" s="100"/>
      <c r="E209" s="58" t="str">
        <f>IF(B209="","",ROUND((B209-Payment!prev_date)*$N$8*Payment!prev_prin_balance,2))</f>
        <v/>
      </c>
      <c r="F209" s="56"/>
      <c r="G209" s="99"/>
      <c r="H209" s="99"/>
      <c r="I209" s="58" t="str">
        <f>IF(B209="","",Payment!prev_fee_balance+G209-H209)</f>
        <v/>
      </c>
      <c r="J209" s="58" t="str">
        <f>IF(B209="","",IF(ISBLANK(D209),MIN(C209-H209,Payment!prev_int_balance+E209),0))</f>
        <v/>
      </c>
      <c r="K209" s="58" t="str">
        <f>IF(B209="","",(Payment!prev_int_balance+E209)-J209)</f>
        <v/>
      </c>
      <c r="L209" s="58" t="str">
        <f t="shared" si="0"/>
        <v/>
      </c>
      <c r="M209" s="58" t="str">
        <f>IF(B209="","",Payment!prev_prin_balance-L209)</f>
        <v/>
      </c>
      <c r="N209" s="58" t="str">
        <f t="shared" si="1"/>
        <v/>
      </c>
      <c r="O209" s="31"/>
      <c r="P209" s="78"/>
      <c r="Q209" s="31"/>
      <c r="R209" s="31"/>
      <c r="S209" s="31"/>
      <c r="T209" s="31"/>
      <c r="U209" s="31"/>
      <c r="V209" s="31"/>
      <c r="W209" s="31"/>
      <c r="X209" s="31"/>
      <c r="Y209" s="31"/>
      <c r="Z209" s="31"/>
    </row>
    <row r="210" spans="1:26" ht="12.75" customHeight="1" x14ac:dyDescent="0.3">
      <c r="A210" s="51" t="str">
        <f>IF(OR(Payment!prev_total_owed&lt;=0,Payment!prev_total_owed=""),"",Payment!prev_pmt_num+1)</f>
        <v/>
      </c>
      <c r="B210" s="84"/>
      <c r="C210" s="99"/>
      <c r="D210" s="100"/>
      <c r="E210" s="58" t="str">
        <f>IF(B210="","",ROUND((B210-Payment!prev_date)*$N$8*Payment!prev_prin_balance,2))</f>
        <v/>
      </c>
      <c r="F210" s="56"/>
      <c r="G210" s="99"/>
      <c r="H210" s="99"/>
      <c r="I210" s="58" t="str">
        <f>IF(B210="","",Payment!prev_fee_balance+G210-H210)</f>
        <v/>
      </c>
      <c r="J210" s="58" t="str">
        <f>IF(B210="","",IF(ISBLANK(D210),MIN(C210-H210,Payment!prev_int_balance+E210),0))</f>
        <v/>
      </c>
      <c r="K210" s="58" t="str">
        <f>IF(B210="","",(Payment!prev_int_balance+E210)-J210)</f>
        <v/>
      </c>
      <c r="L210" s="58" t="str">
        <f t="shared" si="0"/>
        <v/>
      </c>
      <c r="M210" s="58" t="str">
        <f>IF(B210="","",Payment!prev_prin_balance-L210)</f>
        <v/>
      </c>
      <c r="N210" s="58" t="str">
        <f t="shared" si="1"/>
        <v/>
      </c>
      <c r="O210" s="31"/>
      <c r="P210" s="78"/>
      <c r="Q210" s="31"/>
      <c r="R210" s="31"/>
      <c r="S210" s="31"/>
      <c r="T210" s="31"/>
      <c r="U210" s="31"/>
      <c r="V210" s="31"/>
      <c r="W210" s="31"/>
      <c r="X210" s="31"/>
      <c r="Y210" s="31"/>
      <c r="Z210" s="31"/>
    </row>
    <row r="211" spans="1:26" ht="12.75" customHeight="1" x14ac:dyDescent="0.3">
      <c r="A211" s="51" t="str">
        <f>IF(OR(Payment!prev_total_owed&lt;=0,Payment!prev_total_owed=""),"",Payment!prev_pmt_num+1)</f>
        <v/>
      </c>
      <c r="B211" s="84"/>
      <c r="C211" s="99"/>
      <c r="D211" s="100"/>
      <c r="E211" s="58" t="str">
        <f>IF(B211="","",ROUND((B211-Payment!prev_date)*$N$8*Payment!prev_prin_balance,2))</f>
        <v/>
      </c>
      <c r="F211" s="56"/>
      <c r="G211" s="99"/>
      <c r="H211" s="99"/>
      <c r="I211" s="58" t="str">
        <f>IF(B211="","",Payment!prev_fee_balance+G211-H211)</f>
        <v/>
      </c>
      <c r="J211" s="58" t="str">
        <f>IF(B211="","",IF(ISBLANK(D211),MIN(C211-H211,Payment!prev_int_balance+E211),0))</f>
        <v/>
      </c>
      <c r="K211" s="58" t="str">
        <f>IF(B211="","",(Payment!prev_int_balance+E211)-J211)</f>
        <v/>
      </c>
      <c r="L211" s="58" t="str">
        <f t="shared" si="0"/>
        <v/>
      </c>
      <c r="M211" s="58" t="str">
        <f>IF(B211="","",Payment!prev_prin_balance-L211)</f>
        <v/>
      </c>
      <c r="N211" s="58" t="str">
        <f t="shared" si="1"/>
        <v/>
      </c>
      <c r="O211" s="31"/>
      <c r="P211" s="78"/>
      <c r="Q211" s="31"/>
      <c r="R211" s="31"/>
      <c r="S211" s="31"/>
      <c r="T211" s="31"/>
      <c r="U211" s="31"/>
      <c r="V211" s="31"/>
      <c r="W211" s="31"/>
      <c r="X211" s="31"/>
      <c r="Y211" s="31"/>
      <c r="Z211" s="31"/>
    </row>
    <row r="212" spans="1:26" ht="12.75" customHeight="1" x14ac:dyDescent="0.3">
      <c r="A212" s="51" t="str">
        <f>IF(OR(Payment!prev_total_owed&lt;=0,Payment!prev_total_owed=""),"",Payment!prev_pmt_num+1)</f>
        <v/>
      </c>
      <c r="B212" s="84"/>
      <c r="C212" s="99"/>
      <c r="D212" s="100"/>
      <c r="E212" s="58" t="str">
        <f>IF(B212="","",ROUND((B212-Payment!prev_date)*$N$8*Payment!prev_prin_balance,2))</f>
        <v/>
      </c>
      <c r="F212" s="56"/>
      <c r="G212" s="99"/>
      <c r="H212" s="99"/>
      <c r="I212" s="58" t="str">
        <f>IF(B212="","",Payment!prev_fee_balance+G212-H212)</f>
        <v/>
      </c>
      <c r="J212" s="58" t="str">
        <f>IF(B212="","",IF(ISBLANK(D212),MIN(C212-H212,Payment!prev_int_balance+E212),0))</f>
        <v/>
      </c>
      <c r="K212" s="58" t="str">
        <f>IF(B212="","",(Payment!prev_int_balance+E212)-J212)</f>
        <v/>
      </c>
      <c r="L212" s="58" t="str">
        <f t="shared" si="0"/>
        <v/>
      </c>
      <c r="M212" s="58" t="str">
        <f>IF(B212="","",Payment!prev_prin_balance-L212)</f>
        <v/>
      </c>
      <c r="N212" s="58" t="str">
        <f t="shared" si="1"/>
        <v/>
      </c>
      <c r="O212" s="31"/>
      <c r="P212" s="78"/>
      <c r="Q212" s="31"/>
      <c r="R212" s="31"/>
      <c r="S212" s="31"/>
      <c r="T212" s="31"/>
      <c r="U212" s="31"/>
      <c r="V212" s="31"/>
      <c r="W212" s="31"/>
      <c r="X212" s="31"/>
      <c r="Y212" s="31"/>
      <c r="Z212" s="31"/>
    </row>
    <row r="213" spans="1:26" ht="12.75" customHeight="1" x14ac:dyDescent="0.3">
      <c r="A213" s="51" t="str">
        <f>IF(OR(Payment!prev_total_owed&lt;=0,Payment!prev_total_owed=""),"",Payment!prev_pmt_num+1)</f>
        <v/>
      </c>
      <c r="B213" s="84"/>
      <c r="C213" s="99"/>
      <c r="D213" s="100"/>
      <c r="E213" s="58" t="str">
        <f>IF(B213="","",ROUND((B213-Payment!prev_date)*$N$8*Payment!prev_prin_balance,2))</f>
        <v/>
      </c>
      <c r="F213" s="56"/>
      <c r="G213" s="99"/>
      <c r="H213" s="99"/>
      <c r="I213" s="58" t="str">
        <f>IF(B213="","",Payment!prev_fee_balance+G213-H213)</f>
        <v/>
      </c>
      <c r="J213" s="58" t="str">
        <f>IF(B213="","",IF(ISBLANK(D213),MIN(C213-H213,Payment!prev_int_balance+E213),0))</f>
        <v/>
      </c>
      <c r="K213" s="58" t="str">
        <f>IF(B213="","",(Payment!prev_int_balance+E213)-J213)</f>
        <v/>
      </c>
      <c r="L213" s="58" t="str">
        <f t="shared" si="0"/>
        <v/>
      </c>
      <c r="M213" s="58" t="str">
        <f>IF(B213="","",Payment!prev_prin_balance-L213)</f>
        <v/>
      </c>
      <c r="N213" s="58" t="str">
        <f t="shared" si="1"/>
        <v/>
      </c>
      <c r="O213" s="31"/>
      <c r="P213" s="78"/>
      <c r="Q213" s="31"/>
      <c r="R213" s="31"/>
      <c r="S213" s="31"/>
      <c r="T213" s="31"/>
      <c r="U213" s="31"/>
      <c r="V213" s="31"/>
      <c r="W213" s="31"/>
      <c r="X213" s="31"/>
      <c r="Y213" s="31"/>
      <c r="Z213" s="31"/>
    </row>
    <row r="214" spans="1:26" ht="12.75" customHeight="1" x14ac:dyDescent="0.3">
      <c r="A214" s="51" t="str">
        <f>IF(OR(Payment!prev_total_owed&lt;=0,Payment!prev_total_owed=""),"",Payment!prev_pmt_num+1)</f>
        <v/>
      </c>
      <c r="B214" s="84"/>
      <c r="C214" s="99"/>
      <c r="D214" s="100"/>
      <c r="E214" s="58" t="str">
        <f>IF(B214="","",ROUND((B214-Payment!prev_date)*$N$8*Payment!prev_prin_balance,2))</f>
        <v/>
      </c>
      <c r="F214" s="56"/>
      <c r="G214" s="99"/>
      <c r="H214" s="99"/>
      <c r="I214" s="58" t="str">
        <f>IF(B214="","",Payment!prev_fee_balance+G214-H214)</f>
        <v/>
      </c>
      <c r="J214" s="58" t="str">
        <f>IF(B214="","",IF(ISBLANK(D214),MIN(C214-H214,Payment!prev_int_balance+E214),0))</f>
        <v/>
      </c>
      <c r="K214" s="58" t="str">
        <f>IF(B214="","",(Payment!prev_int_balance+E214)-J214)</f>
        <v/>
      </c>
      <c r="L214" s="58" t="str">
        <f t="shared" si="0"/>
        <v/>
      </c>
      <c r="M214" s="58" t="str">
        <f>IF(B214="","",Payment!prev_prin_balance-L214)</f>
        <v/>
      </c>
      <c r="N214" s="58" t="str">
        <f t="shared" si="1"/>
        <v/>
      </c>
      <c r="O214" s="31"/>
      <c r="P214" s="78"/>
      <c r="Q214" s="31"/>
      <c r="R214" s="31"/>
      <c r="S214" s="31"/>
      <c r="T214" s="31"/>
      <c r="U214" s="31"/>
      <c r="V214" s="31"/>
      <c r="W214" s="31"/>
      <c r="X214" s="31"/>
      <c r="Y214" s="31"/>
      <c r="Z214" s="31"/>
    </row>
    <row r="215" spans="1:26" ht="12.75" customHeight="1" x14ac:dyDescent="0.3">
      <c r="A215" s="51" t="str">
        <f>IF(OR(Payment!prev_total_owed&lt;=0,Payment!prev_total_owed=""),"",Payment!prev_pmt_num+1)</f>
        <v/>
      </c>
      <c r="B215" s="84"/>
      <c r="C215" s="99"/>
      <c r="D215" s="100"/>
      <c r="E215" s="58" t="str">
        <f>IF(B215="","",ROUND((B215-Payment!prev_date)*$N$8*Payment!prev_prin_balance,2))</f>
        <v/>
      </c>
      <c r="F215" s="56"/>
      <c r="G215" s="99"/>
      <c r="H215" s="99"/>
      <c r="I215" s="58" t="str">
        <f>IF(B215="","",Payment!prev_fee_balance+G215-H215)</f>
        <v/>
      </c>
      <c r="J215" s="58" t="str">
        <f>IF(B215="","",IF(ISBLANK(D215),MIN(C215-H215,Payment!prev_int_balance+E215),0))</f>
        <v/>
      </c>
      <c r="K215" s="58" t="str">
        <f>IF(B215="","",(Payment!prev_int_balance+E215)-J215)</f>
        <v/>
      </c>
      <c r="L215" s="58" t="str">
        <f t="shared" si="0"/>
        <v/>
      </c>
      <c r="M215" s="58" t="str">
        <f>IF(B215="","",Payment!prev_prin_balance-L215)</f>
        <v/>
      </c>
      <c r="N215" s="58" t="str">
        <f t="shared" si="1"/>
        <v/>
      </c>
      <c r="O215" s="31"/>
      <c r="P215" s="78"/>
      <c r="Q215" s="31"/>
      <c r="R215" s="31"/>
      <c r="S215" s="31"/>
      <c r="T215" s="31"/>
      <c r="U215" s="31"/>
      <c r="V215" s="31"/>
      <c r="W215" s="31"/>
      <c r="X215" s="31"/>
      <c r="Y215" s="31"/>
      <c r="Z215" s="31"/>
    </row>
    <row r="216" spans="1:26" ht="12.75" customHeight="1" x14ac:dyDescent="0.3">
      <c r="A216" s="51" t="str">
        <f>IF(OR(Payment!prev_total_owed&lt;=0,Payment!prev_total_owed=""),"",Payment!prev_pmt_num+1)</f>
        <v/>
      </c>
      <c r="B216" s="84"/>
      <c r="C216" s="99"/>
      <c r="D216" s="100"/>
      <c r="E216" s="58" t="str">
        <f>IF(B216="","",ROUND((B216-Payment!prev_date)*$N$8*Payment!prev_prin_balance,2))</f>
        <v/>
      </c>
      <c r="F216" s="56"/>
      <c r="G216" s="99"/>
      <c r="H216" s="99"/>
      <c r="I216" s="58" t="str">
        <f>IF(B216="","",Payment!prev_fee_balance+G216-H216)</f>
        <v/>
      </c>
      <c r="J216" s="58" t="str">
        <f>IF(B216="","",IF(ISBLANK(D216),MIN(C216-H216,Payment!prev_int_balance+E216),0))</f>
        <v/>
      </c>
      <c r="K216" s="58" t="str">
        <f>IF(B216="","",(Payment!prev_int_balance+E216)-J216)</f>
        <v/>
      </c>
      <c r="L216" s="58" t="str">
        <f t="shared" si="0"/>
        <v/>
      </c>
      <c r="M216" s="58" t="str">
        <f>IF(B216="","",Payment!prev_prin_balance-L216)</f>
        <v/>
      </c>
      <c r="N216" s="58" t="str">
        <f t="shared" si="1"/>
        <v/>
      </c>
      <c r="O216" s="31"/>
      <c r="P216" s="78"/>
      <c r="Q216" s="31"/>
      <c r="R216" s="31"/>
      <c r="S216" s="31"/>
      <c r="T216" s="31"/>
      <c r="U216" s="31"/>
      <c r="V216" s="31"/>
      <c r="W216" s="31"/>
      <c r="X216" s="31"/>
      <c r="Y216" s="31"/>
      <c r="Z216" s="31"/>
    </row>
    <row r="217" spans="1:26" ht="12.75" customHeight="1" x14ac:dyDescent="0.3">
      <c r="A217" s="51" t="str">
        <f>IF(OR(Payment!prev_total_owed&lt;=0,Payment!prev_total_owed=""),"",Payment!prev_pmt_num+1)</f>
        <v/>
      </c>
      <c r="B217" s="84"/>
      <c r="C217" s="99"/>
      <c r="D217" s="100"/>
      <c r="E217" s="58" t="str">
        <f>IF(B217="","",ROUND((B217-Payment!prev_date)*$N$8*Payment!prev_prin_balance,2))</f>
        <v/>
      </c>
      <c r="F217" s="56"/>
      <c r="G217" s="99"/>
      <c r="H217" s="99"/>
      <c r="I217" s="58" t="str">
        <f>IF(B217="","",Payment!prev_fee_balance+G217-H217)</f>
        <v/>
      </c>
      <c r="J217" s="58" t="str">
        <f>IF(B217="","",IF(ISBLANK(D217),MIN(C217-H217,Payment!prev_int_balance+E217),0))</f>
        <v/>
      </c>
      <c r="K217" s="58" t="str">
        <f>IF(B217="","",(Payment!prev_int_balance+E217)-J217)</f>
        <v/>
      </c>
      <c r="L217" s="58" t="str">
        <f t="shared" si="0"/>
        <v/>
      </c>
      <c r="M217" s="58" t="str">
        <f>IF(B217="","",Payment!prev_prin_balance-L217)</f>
        <v/>
      </c>
      <c r="N217" s="58" t="str">
        <f t="shared" si="1"/>
        <v/>
      </c>
      <c r="O217" s="31"/>
      <c r="P217" s="78"/>
      <c r="Q217" s="31"/>
      <c r="R217" s="31"/>
      <c r="S217" s="31"/>
      <c r="T217" s="31"/>
      <c r="U217" s="31"/>
      <c r="V217" s="31"/>
      <c r="W217" s="31"/>
      <c r="X217" s="31"/>
      <c r="Y217" s="31"/>
      <c r="Z217" s="31"/>
    </row>
    <row r="218" spans="1:26" ht="12.75" customHeight="1" x14ac:dyDescent="0.3">
      <c r="A218" s="51" t="str">
        <f>IF(OR(Payment!prev_total_owed&lt;=0,Payment!prev_total_owed=""),"",Payment!prev_pmt_num+1)</f>
        <v/>
      </c>
      <c r="B218" s="84"/>
      <c r="C218" s="99"/>
      <c r="D218" s="100"/>
      <c r="E218" s="58" t="str">
        <f>IF(B218="","",ROUND((B218-Payment!prev_date)*$N$8*Payment!prev_prin_balance,2))</f>
        <v/>
      </c>
      <c r="F218" s="56"/>
      <c r="G218" s="99"/>
      <c r="H218" s="99"/>
      <c r="I218" s="58" t="str">
        <f>IF(B218="","",Payment!prev_fee_balance+G218-H218)</f>
        <v/>
      </c>
      <c r="J218" s="58" t="str">
        <f>IF(B218="","",IF(ISBLANK(D218),MIN(C218-H218,Payment!prev_int_balance+E218),0))</f>
        <v/>
      </c>
      <c r="K218" s="58" t="str">
        <f>IF(B218="","",(Payment!prev_int_balance+E218)-J218)</f>
        <v/>
      </c>
      <c r="L218" s="58" t="str">
        <f t="shared" si="0"/>
        <v/>
      </c>
      <c r="M218" s="58" t="str">
        <f>IF(B218="","",Payment!prev_prin_balance-L218)</f>
        <v/>
      </c>
      <c r="N218" s="58" t="str">
        <f t="shared" si="1"/>
        <v/>
      </c>
      <c r="O218" s="31"/>
      <c r="P218" s="78"/>
      <c r="Q218" s="31"/>
      <c r="R218" s="31"/>
      <c r="S218" s="31"/>
      <c r="T218" s="31"/>
      <c r="U218" s="31"/>
      <c r="V218" s="31"/>
      <c r="W218" s="31"/>
      <c r="X218" s="31"/>
      <c r="Y218" s="31"/>
      <c r="Z218" s="31"/>
    </row>
    <row r="219" spans="1:26" ht="12.75" customHeight="1" x14ac:dyDescent="0.3">
      <c r="A219" s="51" t="str">
        <f>IF(OR(Payment!prev_total_owed&lt;=0,Payment!prev_total_owed=""),"",Payment!prev_pmt_num+1)</f>
        <v/>
      </c>
      <c r="B219" s="84"/>
      <c r="C219" s="99"/>
      <c r="D219" s="100"/>
      <c r="E219" s="58" t="str">
        <f>IF(B219="","",ROUND((B219-Payment!prev_date)*$N$8*Payment!prev_prin_balance,2))</f>
        <v/>
      </c>
      <c r="F219" s="56"/>
      <c r="G219" s="99"/>
      <c r="H219" s="99"/>
      <c r="I219" s="58" t="str">
        <f>IF(B219="","",Payment!prev_fee_balance+G219-H219)</f>
        <v/>
      </c>
      <c r="J219" s="58" t="str">
        <f>IF(B219="","",IF(ISBLANK(D219),MIN(C219-H219,Payment!prev_int_balance+E219),0))</f>
        <v/>
      </c>
      <c r="K219" s="58" t="str">
        <f>IF(B219="","",(Payment!prev_int_balance+E219)-J219)</f>
        <v/>
      </c>
      <c r="L219" s="58" t="str">
        <f t="shared" si="0"/>
        <v/>
      </c>
      <c r="M219" s="58" t="str">
        <f>IF(B219="","",Payment!prev_prin_balance-L219)</f>
        <v/>
      </c>
      <c r="N219" s="58" t="str">
        <f t="shared" si="1"/>
        <v/>
      </c>
      <c r="O219" s="31"/>
      <c r="P219" s="78"/>
      <c r="Q219" s="31"/>
      <c r="R219" s="31"/>
      <c r="S219" s="31"/>
      <c r="T219" s="31"/>
      <c r="U219" s="31"/>
      <c r="V219" s="31"/>
      <c r="W219" s="31"/>
      <c r="X219" s="31"/>
      <c r="Y219" s="31"/>
      <c r="Z219" s="31"/>
    </row>
    <row r="220" spans="1:26" ht="12.75" customHeight="1" x14ac:dyDescent="0.3">
      <c r="A220" s="51" t="str">
        <f>IF(OR(Payment!prev_total_owed&lt;=0,Payment!prev_total_owed=""),"",Payment!prev_pmt_num+1)</f>
        <v/>
      </c>
      <c r="B220" s="84"/>
      <c r="C220" s="99"/>
      <c r="D220" s="100"/>
      <c r="E220" s="58" t="str">
        <f>IF(B220="","",ROUND((B220-Payment!prev_date)*$N$8*Payment!prev_prin_balance,2))</f>
        <v/>
      </c>
      <c r="F220" s="56"/>
      <c r="G220" s="99"/>
      <c r="H220" s="99"/>
      <c r="I220" s="58" t="str">
        <f>IF(B220="","",Payment!prev_fee_balance+G220-H220)</f>
        <v/>
      </c>
      <c r="J220" s="58" t="str">
        <f>IF(B220="","",IF(ISBLANK(D220),MIN(C220-H220,Payment!prev_int_balance+E220),0))</f>
        <v/>
      </c>
      <c r="K220" s="58" t="str">
        <f>IF(B220="","",(Payment!prev_int_balance+E220)-J220)</f>
        <v/>
      </c>
      <c r="L220" s="58" t="str">
        <f t="shared" si="0"/>
        <v/>
      </c>
      <c r="M220" s="58" t="str">
        <f>IF(B220="","",Payment!prev_prin_balance-L220)</f>
        <v/>
      </c>
      <c r="N220" s="58" t="str">
        <f t="shared" si="1"/>
        <v/>
      </c>
      <c r="O220" s="31"/>
      <c r="P220" s="78"/>
      <c r="Q220" s="31"/>
      <c r="R220" s="31"/>
      <c r="S220" s="31"/>
      <c r="T220" s="31"/>
      <c r="U220" s="31"/>
      <c r="V220" s="31"/>
      <c r="W220" s="31"/>
      <c r="X220" s="31"/>
      <c r="Y220" s="31"/>
      <c r="Z220" s="31"/>
    </row>
    <row r="221" spans="1:26" ht="12.75" customHeight="1" x14ac:dyDescent="0.3">
      <c r="A221" s="51" t="str">
        <f>IF(OR(Payment!prev_total_owed&lt;=0,Payment!prev_total_owed=""),"",Payment!prev_pmt_num+1)</f>
        <v/>
      </c>
      <c r="B221" s="84"/>
      <c r="C221" s="99"/>
      <c r="D221" s="100"/>
      <c r="E221" s="58" t="str">
        <f>IF(B221="","",ROUND((B221-Payment!prev_date)*$N$8*Payment!prev_prin_balance,2))</f>
        <v/>
      </c>
      <c r="F221" s="56"/>
      <c r="G221" s="99"/>
      <c r="H221" s="99"/>
      <c r="I221" s="58" t="str">
        <f>IF(B221="","",Payment!prev_fee_balance+G221-H221)</f>
        <v/>
      </c>
      <c r="J221" s="58" t="str">
        <f>IF(B221="","",IF(ISBLANK(D221),MIN(C221-H221,Payment!prev_int_balance+E221),0))</f>
        <v/>
      </c>
      <c r="K221" s="58" t="str">
        <f>IF(B221="","",(Payment!prev_int_balance+E221)-J221)</f>
        <v/>
      </c>
      <c r="L221" s="58" t="str">
        <f t="shared" si="0"/>
        <v/>
      </c>
      <c r="M221" s="58" t="str">
        <f>IF(B221="","",Payment!prev_prin_balance-L221)</f>
        <v/>
      </c>
      <c r="N221" s="58" t="str">
        <f t="shared" si="1"/>
        <v/>
      </c>
      <c r="O221" s="31"/>
      <c r="P221" s="78"/>
      <c r="Q221" s="31"/>
      <c r="R221" s="31"/>
      <c r="S221" s="31"/>
      <c r="T221" s="31"/>
      <c r="U221" s="31"/>
      <c r="V221" s="31"/>
      <c r="W221" s="31"/>
      <c r="X221" s="31"/>
      <c r="Y221" s="31"/>
      <c r="Z221" s="31"/>
    </row>
    <row r="222" spans="1:26" ht="12.75" customHeight="1" x14ac:dyDescent="0.3">
      <c r="A222" s="51" t="str">
        <f>IF(OR(Payment!prev_total_owed&lt;=0,Payment!prev_total_owed=""),"",Payment!prev_pmt_num+1)</f>
        <v/>
      </c>
      <c r="B222" s="84"/>
      <c r="C222" s="99"/>
      <c r="D222" s="100"/>
      <c r="E222" s="58" t="str">
        <f>IF(B222="","",ROUND((B222-Payment!prev_date)*$N$8*Payment!prev_prin_balance,2))</f>
        <v/>
      </c>
      <c r="F222" s="56"/>
      <c r="G222" s="99"/>
      <c r="H222" s="99"/>
      <c r="I222" s="58" t="str">
        <f>IF(B222="","",Payment!prev_fee_balance+G222-H222)</f>
        <v/>
      </c>
      <c r="J222" s="58" t="str">
        <f>IF(B222="","",IF(ISBLANK(D222),MIN(C222-H222,Payment!prev_int_balance+E222),0))</f>
        <v/>
      </c>
      <c r="K222" s="58" t="str">
        <f>IF(B222="","",(Payment!prev_int_balance+E222)-J222)</f>
        <v/>
      </c>
      <c r="L222" s="58" t="str">
        <f t="shared" si="0"/>
        <v/>
      </c>
      <c r="M222" s="58" t="str">
        <f>IF(B222="","",Payment!prev_prin_balance-L222)</f>
        <v/>
      </c>
      <c r="N222" s="58" t="str">
        <f t="shared" si="1"/>
        <v/>
      </c>
      <c r="O222" s="31"/>
      <c r="P222" s="78"/>
      <c r="Q222" s="31"/>
      <c r="R222" s="31"/>
      <c r="S222" s="31"/>
      <c r="T222" s="31"/>
      <c r="U222" s="31"/>
      <c r="V222" s="31"/>
      <c r="W222" s="31"/>
      <c r="X222" s="31"/>
      <c r="Y222" s="31"/>
      <c r="Z222" s="31"/>
    </row>
    <row r="223" spans="1:26" ht="12.75" customHeight="1" x14ac:dyDescent="0.3">
      <c r="A223" s="51" t="str">
        <f>IF(OR(Payment!prev_total_owed&lt;=0,Payment!prev_total_owed=""),"",Payment!prev_pmt_num+1)</f>
        <v/>
      </c>
      <c r="B223" s="84"/>
      <c r="C223" s="99"/>
      <c r="D223" s="100"/>
      <c r="E223" s="58" t="str">
        <f>IF(B223="","",ROUND((B223-Payment!prev_date)*$N$8*Payment!prev_prin_balance,2))</f>
        <v/>
      </c>
      <c r="F223" s="56"/>
      <c r="G223" s="99"/>
      <c r="H223" s="99"/>
      <c r="I223" s="58" t="str">
        <f>IF(B223="","",Payment!prev_fee_balance+G223-H223)</f>
        <v/>
      </c>
      <c r="J223" s="58" t="str">
        <f>IF(B223="","",IF(ISBLANK(D223),MIN(C223-H223,Payment!prev_int_balance+E223),0))</f>
        <v/>
      </c>
      <c r="K223" s="58" t="str">
        <f>IF(B223="","",(Payment!prev_int_balance+E223)-J223)</f>
        <v/>
      </c>
      <c r="L223" s="58" t="str">
        <f t="shared" si="0"/>
        <v/>
      </c>
      <c r="M223" s="58" t="str">
        <f>IF(B223="","",Payment!prev_prin_balance-L223)</f>
        <v/>
      </c>
      <c r="N223" s="58" t="str">
        <f t="shared" si="1"/>
        <v/>
      </c>
      <c r="O223" s="31"/>
      <c r="P223" s="78"/>
      <c r="Q223" s="31"/>
      <c r="R223" s="31"/>
      <c r="S223" s="31"/>
      <c r="T223" s="31"/>
      <c r="U223" s="31"/>
      <c r="V223" s="31"/>
      <c r="W223" s="31"/>
      <c r="X223" s="31"/>
      <c r="Y223" s="31"/>
      <c r="Z223" s="31"/>
    </row>
    <row r="224" spans="1:26" ht="12.75" customHeight="1" x14ac:dyDescent="0.3">
      <c r="A224" s="51" t="str">
        <f>IF(OR(Payment!prev_total_owed&lt;=0,Payment!prev_total_owed=""),"",Payment!prev_pmt_num+1)</f>
        <v/>
      </c>
      <c r="B224" s="84"/>
      <c r="C224" s="99"/>
      <c r="D224" s="100"/>
      <c r="E224" s="58" t="str">
        <f>IF(B224="","",ROUND((B224-Payment!prev_date)*$N$8*Payment!prev_prin_balance,2))</f>
        <v/>
      </c>
      <c r="F224" s="56"/>
      <c r="G224" s="99"/>
      <c r="H224" s="99"/>
      <c r="I224" s="58" t="str">
        <f>IF(B224="","",Payment!prev_fee_balance+G224-H224)</f>
        <v/>
      </c>
      <c r="J224" s="58" t="str">
        <f>IF(B224="","",IF(ISBLANK(D224),MIN(C224-H224,Payment!prev_int_balance+E224),0))</f>
        <v/>
      </c>
      <c r="K224" s="58" t="str">
        <f>IF(B224="","",(Payment!prev_int_balance+E224)-J224)</f>
        <v/>
      </c>
      <c r="L224" s="58" t="str">
        <f t="shared" si="0"/>
        <v/>
      </c>
      <c r="M224" s="58" t="str">
        <f>IF(B224="","",Payment!prev_prin_balance-L224)</f>
        <v/>
      </c>
      <c r="N224" s="58" t="str">
        <f t="shared" si="1"/>
        <v/>
      </c>
      <c r="O224" s="31"/>
      <c r="P224" s="78"/>
      <c r="Q224" s="31"/>
      <c r="R224" s="31"/>
      <c r="S224" s="31"/>
      <c r="T224" s="31"/>
      <c r="U224" s="31"/>
      <c r="V224" s="31"/>
      <c r="W224" s="31"/>
      <c r="X224" s="31"/>
      <c r="Y224" s="31"/>
      <c r="Z224" s="31"/>
    </row>
    <row r="225" spans="1:26" ht="12.75" customHeight="1" x14ac:dyDescent="0.3">
      <c r="A225" s="51" t="str">
        <f>IF(OR(Payment!prev_total_owed&lt;=0,Payment!prev_total_owed=""),"",Payment!prev_pmt_num+1)</f>
        <v/>
      </c>
      <c r="B225" s="84"/>
      <c r="C225" s="99"/>
      <c r="D225" s="100"/>
      <c r="E225" s="58" t="str">
        <f>IF(B225="","",ROUND((B225-Payment!prev_date)*$N$8*Payment!prev_prin_balance,2))</f>
        <v/>
      </c>
      <c r="F225" s="56"/>
      <c r="G225" s="99"/>
      <c r="H225" s="99"/>
      <c r="I225" s="58" t="str">
        <f>IF(B225="","",Payment!prev_fee_balance+G225-H225)</f>
        <v/>
      </c>
      <c r="J225" s="58" t="str">
        <f>IF(B225="","",IF(ISBLANK(D225),MIN(C225-H225,Payment!prev_int_balance+E225),0))</f>
        <v/>
      </c>
      <c r="K225" s="58" t="str">
        <f>IF(B225="","",(Payment!prev_int_balance+E225)-J225)</f>
        <v/>
      </c>
      <c r="L225" s="58" t="str">
        <f t="shared" si="0"/>
        <v/>
      </c>
      <c r="M225" s="58" t="str">
        <f>IF(B225="","",Payment!prev_prin_balance-L225)</f>
        <v/>
      </c>
      <c r="N225" s="58" t="str">
        <f t="shared" si="1"/>
        <v/>
      </c>
      <c r="O225" s="31"/>
      <c r="P225" s="78"/>
      <c r="Q225" s="31"/>
      <c r="R225" s="31"/>
      <c r="S225" s="31"/>
      <c r="T225" s="31"/>
      <c r="U225" s="31"/>
      <c r="V225" s="31"/>
      <c r="W225" s="31"/>
      <c r="X225" s="31"/>
      <c r="Y225" s="31"/>
      <c r="Z225" s="31"/>
    </row>
    <row r="226" spans="1:26" ht="12.75" customHeight="1" x14ac:dyDescent="0.3">
      <c r="A226" s="51" t="str">
        <f>IF(OR(Payment!prev_total_owed&lt;=0,Payment!prev_total_owed=""),"",Payment!prev_pmt_num+1)</f>
        <v/>
      </c>
      <c r="B226" s="84"/>
      <c r="C226" s="99"/>
      <c r="D226" s="100"/>
      <c r="E226" s="58" t="str">
        <f>IF(B226="","",ROUND((B226-Payment!prev_date)*$N$8*Payment!prev_prin_balance,2))</f>
        <v/>
      </c>
      <c r="F226" s="56"/>
      <c r="G226" s="99"/>
      <c r="H226" s="99"/>
      <c r="I226" s="58" t="str">
        <f>IF(B226="","",Payment!prev_fee_balance+G226-H226)</f>
        <v/>
      </c>
      <c r="J226" s="58" t="str">
        <f>IF(B226="","",IF(ISBLANK(D226),MIN(C226-H226,Payment!prev_int_balance+E226),0))</f>
        <v/>
      </c>
      <c r="K226" s="58" t="str">
        <f>IF(B226="","",(Payment!prev_int_balance+E226)-J226)</f>
        <v/>
      </c>
      <c r="L226" s="58" t="str">
        <f t="shared" si="0"/>
        <v/>
      </c>
      <c r="M226" s="58" t="str">
        <f>IF(B226="","",Payment!prev_prin_balance-L226)</f>
        <v/>
      </c>
      <c r="N226" s="58" t="str">
        <f t="shared" si="1"/>
        <v/>
      </c>
      <c r="O226" s="31"/>
      <c r="P226" s="78"/>
      <c r="Q226" s="31"/>
      <c r="R226" s="31"/>
      <c r="S226" s="31"/>
      <c r="T226" s="31"/>
      <c r="U226" s="31"/>
      <c r="V226" s="31"/>
      <c r="W226" s="31"/>
      <c r="X226" s="31"/>
      <c r="Y226" s="31"/>
      <c r="Z226" s="31"/>
    </row>
    <row r="227" spans="1:26" ht="12.75" customHeight="1" x14ac:dyDescent="0.3">
      <c r="A227" s="51" t="str">
        <f>IF(OR(Payment!prev_total_owed&lt;=0,Payment!prev_total_owed=""),"",Payment!prev_pmt_num+1)</f>
        <v/>
      </c>
      <c r="B227" s="84"/>
      <c r="C227" s="99"/>
      <c r="D227" s="100"/>
      <c r="E227" s="58" t="str">
        <f>IF(B227="","",ROUND((B227-Payment!prev_date)*$N$8*Payment!prev_prin_balance,2))</f>
        <v/>
      </c>
      <c r="F227" s="56"/>
      <c r="G227" s="99"/>
      <c r="H227" s="99"/>
      <c r="I227" s="58" t="str">
        <f>IF(B227="","",Payment!prev_fee_balance+G227-H227)</f>
        <v/>
      </c>
      <c r="J227" s="58" t="str">
        <f>IF(B227="","",IF(ISBLANK(D227),MIN(C227-H227,Payment!prev_int_balance+E227),0))</f>
        <v/>
      </c>
      <c r="K227" s="58" t="str">
        <f>IF(B227="","",(Payment!prev_int_balance+E227)-J227)</f>
        <v/>
      </c>
      <c r="L227" s="58" t="str">
        <f t="shared" si="0"/>
        <v/>
      </c>
      <c r="M227" s="58" t="str">
        <f>IF(B227="","",Payment!prev_prin_balance-L227)</f>
        <v/>
      </c>
      <c r="N227" s="58" t="str">
        <f t="shared" si="1"/>
        <v/>
      </c>
      <c r="O227" s="31"/>
      <c r="P227" s="78"/>
      <c r="Q227" s="31"/>
      <c r="R227" s="31"/>
      <c r="S227" s="31"/>
      <c r="T227" s="31"/>
      <c r="U227" s="31"/>
      <c r="V227" s="31"/>
      <c r="W227" s="31"/>
      <c r="X227" s="31"/>
      <c r="Y227" s="31"/>
      <c r="Z227" s="31"/>
    </row>
    <row r="228" spans="1:26" ht="12.75" customHeight="1" x14ac:dyDescent="0.3">
      <c r="A228" s="51" t="str">
        <f>IF(OR(Payment!prev_total_owed&lt;=0,Payment!prev_total_owed=""),"",Payment!prev_pmt_num+1)</f>
        <v/>
      </c>
      <c r="B228" s="84"/>
      <c r="C228" s="99"/>
      <c r="D228" s="100"/>
      <c r="E228" s="58" t="str">
        <f>IF(B228="","",ROUND((B228-Payment!prev_date)*$N$8*Payment!prev_prin_balance,2))</f>
        <v/>
      </c>
      <c r="F228" s="56"/>
      <c r="G228" s="99"/>
      <c r="H228" s="99"/>
      <c r="I228" s="58" t="str">
        <f>IF(B228="","",Payment!prev_fee_balance+G228-H228)</f>
        <v/>
      </c>
      <c r="J228" s="58" t="str">
        <f>IF(B228="","",IF(ISBLANK(D228),MIN(C228-H228,Payment!prev_int_balance+E228),0))</f>
        <v/>
      </c>
      <c r="K228" s="58" t="str">
        <f>IF(B228="","",(Payment!prev_int_balance+E228)-J228)</f>
        <v/>
      </c>
      <c r="L228" s="58" t="str">
        <f t="shared" si="0"/>
        <v/>
      </c>
      <c r="M228" s="58" t="str">
        <f>IF(B228="","",Payment!prev_prin_balance-L228)</f>
        <v/>
      </c>
      <c r="N228" s="58" t="str">
        <f t="shared" si="1"/>
        <v/>
      </c>
      <c r="O228" s="31"/>
      <c r="P228" s="78"/>
      <c r="Q228" s="31"/>
      <c r="R228" s="31"/>
      <c r="S228" s="31"/>
      <c r="T228" s="31"/>
      <c r="U228" s="31"/>
      <c r="V228" s="31"/>
      <c r="W228" s="31"/>
      <c r="X228" s="31"/>
      <c r="Y228" s="31"/>
      <c r="Z228" s="31"/>
    </row>
    <row r="229" spans="1:26" ht="12.75" customHeight="1" x14ac:dyDescent="0.3">
      <c r="A229" s="51" t="str">
        <f>IF(OR(Payment!prev_total_owed&lt;=0,Payment!prev_total_owed=""),"",Payment!prev_pmt_num+1)</f>
        <v/>
      </c>
      <c r="B229" s="84"/>
      <c r="C229" s="99"/>
      <c r="D229" s="100"/>
      <c r="E229" s="58" t="str">
        <f>IF(B229="","",ROUND((B229-Payment!prev_date)*$N$8*Payment!prev_prin_balance,2))</f>
        <v/>
      </c>
      <c r="F229" s="56"/>
      <c r="G229" s="99"/>
      <c r="H229" s="99"/>
      <c r="I229" s="58" t="str">
        <f>IF(B229="","",Payment!prev_fee_balance+G229-H229)</f>
        <v/>
      </c>
      <c r="J229" s="58" t="str">
        <f>IF(B229="","",IF(ISBLANK(D229),MIN(C229-H229,Payment!prev_int_balance+E229),0))</f>
        <v/>
      </c>
      <c r="K229" s="58" t="str">
        <f>IF(B229="","",(Payment!prev_int_balance+E229)-J229)</f>
        <v/>
      </c>
      <c r="L229" s="58" t="str">
        <f t="shared" si="0"/>
        <v/>
      </c>
      <c r="M229" s="58" t="str">
        <f>IF(B229="","",Payment!prev_prin_balance-L229)</f>
        <v/>
      </c>
      <c r="N229" s="58" t="str">
        <f t="shared" si="1"/>
        <v/>
      </c>
      <c r="O229" s="31"/>
      <c r="P229" s="78"/>
      <c r="Q229" s="31"/>
      <c r="R229" s="31"/>
      <c r="S229" s="31"/>
      <c r="T229" s="31"/>
      <c r="U229" s="31"/>
      <c r="V229" s="31"/>
      <c r="W229" s="31"/>
      <c r="X229" s="31"/>
      <c r="Y229" s="31"/>
      <c r="Z229" s="31"/>
    </row>
    <row r="230" spans="1:26" ht="12.75" customHeight="1" x14ac:dyDescent="0.3">
      <c r="A230" s="51" t="str">
        <f>IF(OR(Payment!prev_total_owed&lt;=0,Payment!prev_total_owed=""),"",Payment!prev_pmt_num+1)</f>
        <v/>
      </c>
      <c r="B230" s="84"/>
      <c r="C230" s="99"/>
      <c r="D230" s="100"/>
      <c r="E230" s="58" t="str">
        <f>IF(B230="","",ROUND((B230-Payment!prev_date)*$N$8*Payment!prev_prin_balance,2))</f>
        <v/>
      </c>
      <c r="F230" s="56"/>
      <c r="G230" s="99"/>
      <c r="H230" s="99"/>
      <c r="I230" s="58" t="str">
        <f>IF(B230="","",Payment!prev_fee_balance+G230-H230)</f>
        <v/>
      </c>
      <c r="J230" s="58" t="str">
        <f>IF(B230="","",IF(ISBLANK(D230),MIN(C230-H230,Payment!prev_int_balance+E230),0))</f>
        <v/>
      </c>
      <c r="K230" s="58" t="str">
        <f>IF(B230="","",(Payment!prev_int_balance+E230)-J230)</f>
        <v/>
      </c>
      <c r="L230" s="58" t="str">
        <f t="shared" si="0"/>
        <v/>
      </c>
      <c r="M230" s="58" t="str">
        <f>IF(B230="","",Payment!prev_prin_balance-L230)</f>
        <v/>
      </c>
      <c r="N230" s="58" t="str">
        <f t="shared" si="1"/>
        <v/>
      </c>
      <c r="O230" s="31"/>
      <c r="P230" s="78"/>
      <c r="Q230" s="31"/>
      <c r="R230" s="31"/>
      <c r="S230" s="31"/>
      <c r="T230" s="31"/>
      <c r="U230" s="31"/>
      <c r="V230" s="31"/>
      <c r="W230" s="31"/>
      <c r="X230" s="31"/>
      <c r="Y230" s="31"/>
      <c r="Z230" s="31"/>
    </row>
    <row r="231" spans="1:26" ht="12.75" customHeight="1" x14ac:dyDescent="0.3">
      <c r="A231" s="51" t="str">
        <f>IF(OR(Payment!prev_total_owed&lt;=0,Payment!prev_total_owed=""),"",Payment!prev_pmt_num+1)</f>
        <v/>
      </c>
      <c r="B231" s="84"/>
      <c r="C231" s="99"/>
      <c r="D231" s="100"/>
      <c r="E231" s="58" t="str">
        <f>IF(B231="","",ROUND((B231-Payment!prev_date)*$N$8*Payment!prev_prin_balance,2))</f>
        <v/>
      </c>
      <c r="F231" s="56"/>
      <c r="G231" s="99"/>
      <c r="H231" s="99"/>
      <c r="I231" s="58" t="str">
        <f>IF(B231="","",Payment!prev_fee_balance+G231-H231)</f>
        <v/>
      </c>
      <c r="J231" s="58" t="str">
        <f>IF(B231="","",IF(ISBLANK(D231),MIN(C231-H231,Payment!prev_int_balance+E231),0))</f>
        <v/>
      </c>
      <c r="K231" s="58" t="str">
        <f>IF(B231="","",(Payment!prev_int_balance+E231)-J231)</f>
        <v/>
      </c>
      <c r="L231" s="58" t="str">
        <f t="shared" si="0"/>
        <v/>
      </c>
      <c r="M231" s="58" t="str">
        <f>IF(B231="","",Payment!prev_prin_balance-L231)</f>
        <v/>
      </c>
      <c r="N231" s="58" t="str">
        <f t="shared" si="1"/>
        <v/>
      </c>
      <c r="O231" s="31"/>
      <c r="P231" s="78"/>
      <c r="Q231" s="31"/>
      <c r="R231" s="31"/>
      <c r="S231" s="31"/>
      <c r="T231" s="31"/>
      <c r="U231" s="31"/>
      <c r="V231" s="31"/>
      <c r="W231" s="31"/>
      <c r="X231" s="31"/>
      <c r="Y231" s="31"/>
      <c r="Z231" s="31"/>
    </row>
    <row r="232" spans="1:26" ht="12.75" customHeight="1" x14ac:dyDescent="0.3">
      <c r="A232" s="51" t="str">
        <f>IF(OR(Payment!prev_total_owed&lt;=0,Payment!prev_total_owed=""),"",Payment!prev_pmt_num+1)</f>
        <v/>
      </c>
      <c r="B232" s="84"/>
      <c r="C232" s="99"/>
      <c r="D232" s="100"/>
      <c r="E232" s="58" t="str">
        <f>IF(B232="","",ROUND((B232-Payment!prev_date)*$N$8*Payment!prev_prin_balance,2))</f>
        <v/>
      </c>
      <c r="F232" s="56"/>
      <c r="G232" s="99"/>
      <c r="H232" s="99"/>
      <c r="I232" s="58" t="str">
        <f>IF(B232="","",Payment!prev_fee_balance+G232-H232)</f>
        <v/>
      </c>
      <c r="J232" s="58" t="str">
        <f>IF(B232="","",IF(ISBLANK(D232),MIN(C232-H232,Payment!prev_int_balance+E232),0))</f>
        <v/>
      </c>
      <c r="K232" s="58" t="str">
        <f>IF(B232="","",(Payment!prev_int_balance+E232)-J232)</f>
        <v/>
      </c>
      <c r="L232" s="58" t="str">
        <f t="shared" si="0"/>
        <v/>
      </c>
      <c r="M232" s="58" t="str">
        <f>IF(B232="","",Payment!prev_prin_balance-L232)</f>
        <v/>
      </c>
      <c r="N232" s="58" t="str">
        <f t="shared" si="1"/>
        <v/>
      </c>
      <c r="O232" s="31"/>
      <c r="P232" s="78"/>
      <c r="Q232" s="31"/>
      <c r="R232" s="31"/>
      <c r="S232" s="31"/>
      <c r="T232" s="31"/>
      <c r="U232" s="31"/>
      <c r="V232" s="31"/>
      <c r="W232" s="31"/>
      <c r="X232" s="31"/>
      <c r="Y232" s="31"/>
      <c r="Z232" s="31"/>
    </row>
    <row r="233" spans="1:26" ht="12.75" customHeight="1" x14ac:dyDescent="0.3">
      <c r="A233" s="51" t="str">
        <f>IF(OR(Payment!prev_total_owed&lt;=0,Payment!prev_total_owed=""),"",Payment!prev_pmt_num+1)</f>
        <v/>
      </c>
      <c r="B233" s="84"/>
      <c r="C233" s="99"/>
      <c r="D233" s="100"/>
      <c r="E233" s="58" t="str">
        <f>IF(B233="","",ROUND((B233-Payment!prev_date)*$N$8*Payment!prev_prin_balance,2))</f>
        <v/>
      </c>
      <c r="F233" s="56"/>
      <c r="G233" s="99"/>
      <c r="H233" s="99"/>
      <c r="I233" s="58" t="str">
        <f>IF(B233="","",Payment!prev_fee_balance+G233-H233)</f>
        <v/>
      </c>
      <c r="J233" s="58" t="str">
        <f>IF(B233="","",IF(ISBLANK(D233),MIN(C233-H233,Payment!prev_int_balance+E233),0))</f>
        <v/>
      </c>
      <c r="K233" s="58" t="str">
        <f>IF(B233="","",(Payment!prev_int_balance+E233)-J233)</f>
        <v/>
      </c>
      <c r="L233" s="58" t="str">
        <f t="shared" si="0"/>
        <v/>
      </c>
      <c r="M233" s="58" t="str">
        <f>IF(B233="","",Payment!prev_prin_balance-L233)</f>
        <v/>
      </c>
      <c r="N233" s="58" t="str">
        <f t="shared" si="1"/>
        <v/>
      </c>
      <c r="O233" s="31"/>
      <c r="P233" s="78"/>
      <c r="Q233" s="31"/>
      <c r="R233" s="31"/>
      <c r="S233" s="31"/>
      <c r="T233" s="31"/>
      <c r="U233" s="31"/>
      <c r="V233" s="31"/>
      <c r="W233" s="31"/>
      <c r="X233" s="31"/>
      <c r="Y233" s="31"/>
      <c r="Z233" s="31"/>
    </row>
    <row r="234" spans="1:26" ht="12.75" customHeight="1" x14ac:dyDescent="0.3">
      <c r="A234" s="51" t="str">
        <f>IF(OR(Payment!prev_total_owed&lt;=0,Payment!prev_total_owed=""),"",Payment!prev_pmt_num+1)</f>
        <v/>
      </c>
      <c r="B234" s="84"/>
      <c r="C234" s="99"/>
      <c r="D234" s="100"/>
      <c r="E234" s="58" t="str">
        <f>IF(B234="","",ROUND((B234-Payment!prev_date)*$N$8*Payment!prev_prin_balance,2))</f>
        <v/>
      </c>
      <c r="F234" s="56"/>
      <c r="G234" s="99"/>
      <c r="H234" s="99"/>
      <c r="I234" s="58" t="str">
        <f>IF(B234="","",Payment!prev_fee_balance+G234-H234)</f>
        <v/>
      </c>
      <c r="J234" s="58" t="str">
        <f>IF(B234="","",IF(ISBLANK(D234),MIN(C234-H234,Payment!prev_int_balance+E234),0))</f>
        <v/>
      </c>
      <c r="K234" s="58" t="str">
        <f>IF(B234="","",(Payment!prev_int_balance+E234)-J234)</f>
        <v/>
      </c>
      <c r="L234" s="58" t="str">
        <f t="shared" si="0"/>
        <v/>
      </c>
      <c r="M234" s="58" t="str">
        <f>IF(B234="","",Payment!prev_prin_balance-L234)</f>
        <v/>
      </c>
      <c r="N234" s="58" t="str">
        <f t="shared" si="1"/>
        <v/>
      </c>
      <c r="O234" s="31"/>
      <c r="P234" s="78"/>
      <c r="Q234" s="31"/>
      <c r="R234" s="31"/>
      <c r="S234" s="31"/>
      <c r="T234" s="31"/>
      <c r="U234" s="31"/>
      <c r="V234" s="31"/>
      <c r="W234" s="31"/>
      <c r="X234" s="31"/>
      <c r="Y234" s="31"/>
      <c r="Z234" s="31"/>
    </row>
    <row r="235" spans="1:26" ht="12.75" customHeight="1" x14ac:dyDescent="0.3">
      <c r="A235" s="51" t="str">
        <f>IF(OR(Payment!prev_total_owed&lt;=0,Payment!prev_total_owed=""),"",Payment!prev_pmt_num+1)</f>
        <v/>
      </c>
      <c r="B235" s="84"/>
      <c r="C235" s="99"/>
      <c r="D235" s="100"/>
      <c r="E235" s="58" t="str">
        <f>IF(B235="","",ROUND((B235-Payment!prev_date)*$N$8*Payment!prev_prin_balance,2))</f>
        <v/>
      </c>
      <c r="F235" s="56"/>
      <c r="G235" s="99"/>
      <c r="H235" s="99"/>
      <c r="I235" s="58" t="str">
        <f>IF(B235="","",Payment!prev_fee_balance+G235-H235)</f>
        <v/>
      </c>
      <c r="J235" s="58" t="str">
        <f>IF(B235="","",IF(ISBLANK(D235),MIN(C235-H235,Payment!prev_int_balance+E235),0))</f>
        <v/>
      </c>
      <c r="K235" s="58" t="str">
        <f>IF(B235="","",(Payment!prev_int_balance+E235)-J235)</f>
        <v/>
      </c>
      <c r="L235" s="58" t="str">
        <f t="shared" si="0"/>
        <v/>
      </c>
      <c r="M235" s="58" t="str">
        <f>IF(B235="","",Payment!prev_prin_balance-L235)</f>
        <v/>
      </c>
      <c r="N235" s="58" t="str">
        <f t="shared" si="1"/>
        <v/>
      </c>
      <c r="O235" s="31"/>
      <c r="P235" s="78"/>
      <c r="Q235" s="31"/>
      <c r="R235" s="31"/>
      <c r="S235" s="31"/>
      <c r="T235" s="31"/>
      <c r="U235" s="31"/>
      <c r="V235" s="31"/>
      <c r="W235" s="31"/>
      <c r="X235" s="31"/>
      <c r="Y235" s="31"/>
      <c r="Z235" s="31"/>
    </row>
    <row r="236" spans="1:26" ht="12.75" customHeight="1" x14ac:dyDescent="0.3">
      <c r="A236" s="51" t="str">
        <f>IF(OR(Payment!prev_total_owed&lt;=0,Payment!prev_total_owed=""),"",Payment!prev_pmt_num+1)</f>
        <v/>
      </c>
      <c r="B236" s="84"/>
      <c r="C236" s="99"/>
      <c r="D236" s="100"/>
      <c r="E236" s="58" t="str">
        <f>IF(B236="","",ROUND((B236-Payment!prev_date)*$N$8*Payment!prev_prin_balance,2))</f>
        <v/>
      </c>
      <c r="F236" s="56"/>
      <c r="G236" s="99"/>
      <c r="H236" s="99"/>
      <c r="I236" s="58" t="str">
        <f>IF(B236="","",Payment!prev_fee_balance+G236-H236)</f>
        <v/>
      </c>
      <c r="J236" s="58" t="str">
        <f>IF(B236="","",IF(ISBLANK(D236),MIN(C236-H236,Payment!prev_int_balance+E236),0))</f>
        <v/>
      </c>
      <c r="K236" s="58" t="str">
        <f>IF(B236="","",(Payment!prev_int_balance+E236)-J236)</f>
        <v/>
      </c>
      <c r="L236" s="58" t="str">
        <f t="shared" si="0"/>
        <v/>
      </c>
      <c r="M236" s="58" t="str">
        <f>IF(B236="","",Payment!prev_prin_balance-L236)</f>
        <v/>
      </c>
      <c r="N236" s="58" t="str">
        <f t="shared" si="1"/>
        <v/>
      </c>
      <c r="O236" s="31"/>
      <c r="P236" s="78"/>
      <c r="Q236" s="31"/>
      <c r="R236" s="31"/>
      <c r="S236" s="31"/>
      <c r="T236" s="31"/>
      <c r="U236" s="31"/>
      <c r="V236" s="31"/>
      <c r="W236" s="31"/>
      <c r="X236" s="31"/>
      <c r="Y236" s="31"/>
      <c r="Z236" s="31"/>
    </row>
    <row r="237" spans="1:26" ht="12.75" customHeight="1" x14ac:dyDescent="0.3">
      <c r="A237" s="51" t="str">
        <f>IF(OR(Payment!prev_total_owed&lt;=0,Payment!prev_total_owed=""),"",Payment!prev_pmt_num+1)</f>
        <v/>
      </c>
      <c r="B237" s="84"/>
      <c r="C237" s="99"/>
      <c r="D237" s="100"/>
      <c r="E237" s="58" t="str">
        <f>IF(B237="","",ROUND((B237-Payment!prev_date)*$N$8*Payment!prev_prin_balance,2))</f>
        <v/>
      </c>
      <c r="F237" s="56"/>
      <c r="G237" s="99"/>
      <c r="H237" s="99"/>
      <c r="I237" s="58" t="str">
        <f>IF(B237="","",Payment!prev_fee_balance+G237-H237)</f>
        <v/>
      </c>
      <c r="J237" s="58" t="str">
        <f>IF(B237="","",IF(ISBLANK(D237),MIN(C237-H237,Payment!prev_int_balance+E237),0))</f>
        <v/>
      </c>
      <c r="K237" s="58" t="str">
        <f>IF(B237="","",(Payment!prev_int_balance+E237)-J237)</f>
        <v/>
      </c>
      <c r="L237" s="58" t="str">
        <f t="shared" si="0"/>
        <v/>
      </c>
      <c r="M237" s="58" t="str">
        <f>IF(B237="","",Payment!prev_prin_balance-L237)</f>
        <v/>
      </c>
      <c r="N237" s="58" t="str">
        <f t="shared" si="1"/>
        <v/>
      </c>
      <c r="O237" s="31"/>
      <c r="P237" s="78"/>
      <c r="Q237" s="31"/>
      <c r="R237" s="31"/>
      <c r="S237" s="31"/>
      <c r="T237" s="31"/>
      <c r="U237" s="31"/>
      <c r="V237" s="31"/>
      <c r="W237" s="31"/>
      <c r="X237" s="31"/>
      <c r="Y237" s="31"/>
      <c r="Z237" s="31"/>
    </row>
    <row r="238" spans="1:26" ht="12.75" customHeight="1" x14ac:dyDescent="0.3">
      <c r="A238" s="51" t="str">
        <f>IF(OR(Payment!prev_total_owed&lt;=0,Payment!prev_total_owed=""),"",Payment!prev_pmt_num+1)</f>
        <v/>
      </c>
      <c r="B238" s="84"/>
      <c r="C238" s="99"/>
      <c r="D238" s="100"/>
      <c r="E238" s="58" t="str">
        <f>IF(B238="","",ROUND((B238-Payment!prev_date)*$N$8*Payment!prev_prin_balance,2))</f>
        <v/>
      </c>
      <c r="F238" s="56"/>
      <c r="G238" s="99"/>
      <c r="H238" s="99"/>
      <c r="I238" s="58" t="str">
        <f>IF(B238="","",Payment!prev_fee_balance+G238-H238)</f>
        <v/>
      </c>
      <c r="J238" s="58" t="str">
        <f>IF(B238="","",IF(ISBLANK(D238),MIN(C238-H238,Payment!prev_int_balance+E238),0))</f>
        <v/>
      </c>
      <c r="K238" s="58" t="str">
        <f>IF(B238="","",(Payment!prev_int_balance+E238)-J238)</f>
        <v/>
      </c>
      <c r="L238" s="58" t="str">
        <f t="shared" si="0"/>
        <v/>
      </c>
      <c r="M238" s="58" t="str">
        <f>IF(B238="","",Payment!prev_prin_balance-L238)</f>
        <v/>
      </c>
      <c r="N238" s="58" t="str">
        <f t="shared" si="1"/>
        <v/>
      </c>
      <c r="O238" s="31"/>
      <c r="P238" s="78"/>
      <c r="Q238" s="31"/>
      <c r="R238" s="31"/>
      <c r="S238" s="31"/>
      <c r="T238" s="31"/>
      <c r="U238" s="31"/>
      <c r="V238" s="31"/>
      <c r="W238" s="31"/>
      <c r="X238" s="31"/>
      <c r="Y238" s="31"/>
      <c r="Z238" s="31"/>
    </row>
    <row r="239" spans="1:26" ht="12.75" customHeight="1" x14ac:dyDescent="0.3">
      <c r="A239" s="51" t="str">
        <f>IF(OR(Payment!prev_total_owed&lt;=0,Payment!prev_total_owed=""),"",Payment!prev_pmt_num+1)</f>
        <v/>
      </c>
      <c r="B239" s="84"/>
      <c r="C239" s="99"/>
      <c r="D239" s="100"/>
      <c r="E239" s="58" t="str">
        <f>IF(B239="","",ROUND((B239-Payment!prev_date)*$N$8*Payment!prev_prin_balance,2))</f>
        <v/>
      </c>
      <c r="F239" s="56"/>
      <c r="G239" s="99"/>
      <c r="H239" s="99"/>
      <c r="I239" s="58" t="str">
        <f>IF(B239="","",Payment!prev_fee_balance+G239-H239)</f>
        <v/>
      </c>
      <c r="J239" s="58" t="str">
        <f>IF(B239="","",IF(ISBLANK(D239),MIN(C239-H239,Payment!prev_int_balance+E239),0))</f>
        <v/>
      </c>
      <c r="K239" s="58" t="str">
        <f>IF(B239="","",(Payment!prev_int_balance+E239)-J239)</f>
        <v/>
      </c>
      <c r="L239" s="58" t="str">
        <f t="shared" si="0"/>
        <v/>
      </c>
      <c r="M239" s="58" t="str">
        <f>IF(B239="","",Payment!prev_prin_balance-L239)</f>
        <v/>
      </c>
      <c r="N239" s="58" t="str">
        <f t="shared" si="1"/>
        <v/>
      </c>
      <c r="O239" s="31"/>
      <c r="P239" s="78"/>
      <c r="Q239" s="31"/>
      <c r="R239" s="31"/>
      <c r="S239" s="31"/>
      <c r="T239" s="31"/>
      <c r="U239" s="31"/>
      <c r="V239" s="31"/>
      <c r="W239" s="31"/>
      <c r="X239" s="31"/>
      <c r="Y239" s="31"/>
      <c r="Z239" s="31"/>
    </row>
    <row r="240" spans="1:26" ht="12.75" customHeight="1" x14ac:dyDescent="0.3">
      <c r="A240" s="51" t="str">
        <f>IF(OR(Payment!prev_total_owed&lt;=0,Payment!prev_total_owed=""),"",Payment!prev_pmt_num+1)</f>
        <v/>
      </c>
      <c r="B240" s="84"/>
      <c r="C240" s="99"/>
      <c r="D240" s="100"/>
      <c r="E240" s="58" t="str">
        <f>IF(B240="","",ROUND((B240-Payment!prev_date)*$N$8*Payment!prev_prin_balance,2))</f>
        <v/>
      </c>
      <c r="F240" s="56"/>
      <c r="G240" s="99"/>
      <c r="H240" s="99"/>
      <c r="I240" s="58" t="str">
        <f>IF(B240="","",Payment!prev_fee_balance+G240-H240)</f>
        <v/>
      </c>
      <c r="J240" s="58" t="str">
        <f>IF(B240="","",IF(ISBLANK(D240),MIN(C240-H240,Payment!prev_int_balance+E240),0))</f>
        <v/>
      </c>
      <c r="K240" s="58" t="str">
        <f>IF(B240="","",(Payment!prev_int_balance+E240)-J240)</f>
        <v/>
      </c>
      <c r="L240" s="58" t="str">
        <f t="shared" si="0"/>
        <v/>
      </c>
      <c r="M240" s="58" t="str">
        <f>IF(B240="","",Payment!prev_prin_balance-L240)</f>
        <v/>
      </c>
      <c r="N240" s="58" t="str">
        <f t="shared" si="1"/>
        <v/>
      </c>
      <c r="O240" s="31"/>
      <c r="P240" s="78"/>
      <c r="Q240" s="31"/>
      <c r="R240" s="31"/>
      <c r="S240" s="31"/>
      <c r="T240" s="31"/>
      <c r="U240" s="31"/>
      <c r="V240" s="31"/>
      <c r="W240" s="31"/>
      <c r="X240" s="31"/>
      <c r="Y240" s="31"/>
      <c r="Z240" s="31"/>
    </row>
    <row r="241" spans="1:26" ht="12.75" customHeight="1" x14ac:dyDescent="0.3">
      <c r="A241" s="51" t="str">
        <f>IF(OR(Payment!prev_total_owed&lt;=0,Payment!prev_total_owed=""),"",Payment!prev_pmt_num+1)</f>
        <v/>
      </c>
      <c r="B241" s="84"/>
      <c r="C241" s="99"/>
      <c r="D241" s="100"/>
      <c r="E241" s="58" t="str">
        <f>IF(B241="","",ROUND((B241-Payment!prev_date)*$N$8*Payment!prev_prin_balance,2))</f>
        <v/>
      </c>
      <c r="F241" s="56"/>
      <c r="G241" s="99"/>
      <c r="H241" s="99"/>
      <c r="I241" s="58" t="str">
        <f>IF(B241="","",Payment!prev_fee_balance+G241-H241)</f>
        <v/>
      </c>
      <c r="J241" s="58" t="str">
        <f>IF(B241="","",IF(ISBLANK(D241),MIN(C241-H241,Payment!prev_int_balance+E241),0))</f>
        <v/>
      </c>
      <c r="K241" s="58" t="str">
        <f>IF(B241="","",(Payment!prev_int_balance+E241)-J241)</f>
        <v/>
      </c>
      <c r="L241" s="58" t="str">
        <f t="shared" si="0"/>
        <v/>
      </c>
      <c r="M241" s="58" t="str">
        <f>IF(B241="","",Payment!prev_prin_balance-L241)</f>
        <v/>
      </c>
      <c r="N241" s="58" t="str">
        <f t="shared" si="1"/>
        <v/>
      </c>
      <c r="O241" s="31"/>
      <c r="P241" s="78"/>
      <c r="Q241" s="31"/>
      <c r="R241" s="31"/>
      <c r="S241" s="31"/>
      <c r="T241" s="31"/>
      <c r="U241" s="31"/>
      <c r="V241" s="31"/>
      <c r="W241" s="31"/>
      <c r="X241" s="31"/>
      <c r="Y241" s="31"/>
      <c r="Z241" s="31"/>
    </row>
    <row r="242" spans="1:26" ht="12.75" customHeight="1" x14ac:dyDescent="0.3">
      <c r="A242" s="51" t="str">
        <f>IF(OR(Payment!prev_total_owed&lt;=0,Payment!prev_total_owed=""),"",Payment!prev_pmt_num+1)</f>
        <v/>
      </c>
      <c r="B242" s="84"/>
      <c r="C242" s="99"/>
      <c r="D242" s="100"/>
      <c r="E242" s="58" t="str">
        <f>IF(B242="","",ROUND((B242-Payment!prev_date)*$N$8*Payment!prev_prin_balance,2))</f>
        <v/>
      </c>
      <c r="F242" s="56"/>
      <c r="G242" s="99"/>
      <c r="H242" s="99"/>
      <c r="I242" s="58" t="str">
        <f>IF(B242="","",Payment!prev_fee_balance+G242-H242)</f>
        <v/>
      </c>
      <c r="J242" s="58" t="str">
        <f>IF(B242="","",IF(ISBLANK(D242),MIN(C242-H242,Payment!prev_int_balance+E242),0))</f>
        <v/>
      </c>
      <c r="K242" s="58" t="str">
        <f>IF(B242="","",(Payment!prev_int_balance+E242)-J242)</f>
        <v/>
      </c>
      <c r="L242" s="58" t="str">
        <f t="shared" si="0"/>
        <v/>
      </c>
      <c r="M242" s="58" t="str">
        <f>IF(B242="","",Payment!prev_prin_balance-L242)</f>
        <v/>
      </c>
      <c r="N242" s="58" t="str">
        <f t="shared" si="1"/>
        <v/>
      </c>
      <c r="O242" s="31"/>
      <c r="P242" s="78"/>
      <c r="Q242" s="31"/>
      <c r="R242" s="31"/>
      <c r="S242" s="31"/>
      <c r="T242" s="31"/>
      <c r="U242" s="31"/>
      <c r="V242" s="31"/>
      <c r="W242" s="31"/>
      <c r="X242" s="31"/>
      <c r="Y242" s="31"/>
      <c r="Z242" s="31"/>
    </row>
    <row r="243" spans="1:26" ht="12.75" customHeight="1" x14ac:dyDescent="0.3">
      <c r="A243" s="51" t="str">
        <f>IF(OR(Payment!prev_total_owed&lt;=0,Payment!prev_total_owed=""),"",Payment!prev_pmt_num+1)</f>
        <v/>
      </c>
      <c r="B243" s="84"/>
      <c r="C243" s="99"/>
      <c r="D243" s="100"/>
      <c r="E243" s="58" t="str">
        <f>IF(B243="","",ROUND((B243-Payment!prev_date)*$N$8*Payment!prev_prin_balance,2))</f>
        <v/>
      </c>
      <c r="F243" s="56"/>
      <c r="G243" s="99"/>
      <c r="H243" s="99"/>
      <c r="I243" s="58" t="str">
        <f>IF(B243="","",Payment!prev_fee_balance+G243-H243)</f>
        <v/>
      </c>
      <c r="J243" s="58" t="str">
        <f>IF(B243="","",IF(ISBLANK(D243),MIN(C243-H243,Payment!prev_int_balance+E243),0))</f>
        <v/>
      </c>
      <c r="K243" s="58" t="str">
        <f>IF(B243="","",(Payment!prev_int_balance+E243)-J243)</f>
        <v/>
      </c>
      <c r="L243" s="58" t="str">
        <f t="shared" si="0"/>
        <v/>
      </c>
      <c r="M243" s="58" t="str">
        <f>IF(B243="","",Payment!prev_prin_balance-L243)</f>
        <v/>
      </c>
      <c r="N243" s="58" t="str">
        <f t="shared" si="1"/>
        <v/>
      </c>
      <c r="O243" s="31"/>
      <c r="P243" s="78"/>
      <c r="Q243" s="31"/>
      <c r="R243" s="31"/>
      <c r="S243" s="31"/>
      <c r="T243" s="31"/>
      <c r="U243" s="31"/>
      <c r="V243" s="31"/>
      <c r="W243" s="31"/>
      <c r="X243" s="31"/>
      <c r="Y243" s="31"/>
      <c r="Z243" s="31"/>
    </row>
    <row r="244" spans="1:26" ht="12.75" customHeight="1" x14ac:dyDescent="0.3">
      <c r="A244" s="51" t="str">
        <f>IF(OR(Payment!prev_total_owed&lt;=0,Payment!prev_total_owed=""),"",Payment!prev_pmt_num+1)</f>
        <v/>
      </c>
      <c r="B244" s="84"/>
      <c r="C244" s="99"/>
      <c r="D244" s="100"/>
      <c r="E244" s="58" t="str">
        <f>IF(B244="","",ROUND((B244-Payment!prev_date)*$N$8*Payment!prev_prin_balance,2))</f>
        <v/>
      </c>
      <c r="F244" s="56"/>
      <c r="G244" s="99"/>
      <c r="H244" s="99"/>
      <c r="I244" s="58" t="str">
        <f>IF(B244="","",Payment!prev_fee_balance+G244-H244)</f>
        <v/>
      </c>
      <c r="J244" s="58" t="str">
        <f>IF(B244="","",IF(ISBLANK(D244),MIN(C244-H244,Payment!prev_int_balance+E244),0))</f>
        <v/>
      </c>
      <c r="K244" s="58" t="str">
        <f>IF(B244="","",(Payment!prev_int_balance+E244)-J244)</f>
        <v/>
      </c>
      <c r="L244" s="58" t="str">
        <f t="shared" si="0"/>
        <v/>
      </c>
      <c r="M244" s="58" t="str">
        <f>IF(B244="","",Payment!prev_prin_balance-L244)</f>
        <v/>
      </c>
      <c r="N244" s="58" t="str">
        <f t="shared" si="1"/>
        <v/>
      </c>
      <c r="O244" s="31"/>
      <c r="P244" s="78"/>
      <c r="Q244" s="31"/>
      <c r="R244" s="31"/>
      <c r="S244" s="31"/>
      <c r="T244" s="31"/>
      <c r="U244" s="31"/>
      <c r="V244" s="31"/>
      <c r="W244" s="31"/>
      <c r="X244" s="31"/>
      <c r="Y244" s="31"/>
      <c r="Z244" s="31"/>
    </row>
    <row r="245" spans="1:26" ht="12.75" customHeight="1" x14ac:dyDescent="0.3">
      <c r="A245" s="51" t="str">
        <f>IF(OR(Payment!prev_total_owed&lt;=0,Payment!prev_total_owed=""),"",Payment!prev_pmt_num+1)</f>
        <v/>
      </c>
      <c r="B245" s="84"/>
      <c r="C245" s="99"/>
      <c r="D245" s="100"/>
      <c r="E245" s="58" t="str">
        <f>IF(B245="","",ROUND((B245-Payment!prev_date)*$N$8*Payment!prev_prin_balance,2))</f>
        <v/>
      </c>
      <c r="F245" s="56"/>
      <c r="G245" s="99"/>
      <c r="H245" s="99"/>
      <c r="I245" s="58" t="str">
        <f>IF(B245="","",Payment!prev_fee_balance+G245-H245)</f>
        <v/>
      </c>
      <c r="J245" s="58" t="str">
        <f>IF(B245="","",IF(ISBLANK(D245),MIN(C245-H245,Payment!prev_int_balance+E245),0))</f>
        <v/>
      </c>
      <c r="K245" s="58" t="str">
        <f>IF(B245="","",(Payment!prev_int_balance+E245)-J245)</f>
        <v/>
      </c>
      <c r="L245" s="58" t="str">
        <f t="shared" si="0"/>
        <v/>
      </c>
      <c r="M245" s="58" t="str">
        <f>IF(B245="","",Payment!prev_prin_balance-L245)</f>
        <v/>
      </c>
      <c r="N245" s="58" t="str">
        <f t="shared" si="1"/>
        <v/>
      </c>
      <c r="O245" s="31"/>
      <c r="P245" s="78"/>
      <c r="Q245" s="31"/>
      <c r="R245" s="31"/>
      <c r="S245" s="31"/>
      <c r="T245" s="31"/>
      <c r="U245" s="31"/>
      <c r="V245" s="31"/>
      <c r="W245" s="31"/>
      <c r="X245" s="31"/>
      <c r="Y245" s="31"/>
      <c r="Z245" s="31"/>
    </row>
    <row r="246" spans="1:26" ht="12.75" customHeight="1" x14ac:dyDescent="0.3">
      <c r="A246" s="51" t="str">
        <f>IF(OR(Payment!prev_total_owed&lt;=0,Payment!prev_total_owed=""),"",Payment!prev_pmt_num+1)</f>
        <v/>
      </c>
      <c r="B246" s="84"/>
      <c r="C246" s="99"/>
      <c r="D246" s="100"/>
      <c r="E246" s="58" t="str">
        <f>IF(B246="","",ROUND((B246-Payment!prev_date)*$N$8*Payment!prev_prin_balance,2))</f>
        <v/>
      </c>
      <c r="F246" s="56"/>
      <c r="G246" s="99"/>
      <c r="H246" s="99"/>
      <c r="I246" s="58" t="str">
        <f>IF(B246="","",Payment!prev_fee_balance+G246-H246)</f>
        <v/>
      </c>
      <c r="J246" s="58" t="str">
        <f>IF(B246="","",IF(ISBLANK(D246),MIN(C246-H246,Payment!prev_int_balance+E246),0))</f>
        <v/>
      </c>
      <c r="K246" s="58" t="str">
        <f>IF(B246="","",(Payment!prev_int_balance+E246)-J246)</f>
        <v/>
      </c>
      <c r="L246" s="58" t="str">
        <f t="shared" si="0"/>
        <v/>
      </c>
      <c r="M246" s="58" t="str">
        <f>IF(B246="","",Payment!prev_prin_balance-L246)</f>
        <v/>
      </c>
      <c r="N246" s="58" t="str">
        <f t="shared" si="1"/>
        <v/>
      </c>
      <c r="O246" s="31"/>
      <c r="P246" s="78"/>
      <c r="Q246" s="31"/>
      <c r="R246" s="31"/>
      <c r="S246" s="31"/>
      <c r="T246" s="31"/>
      <c r="U246" s="31"/>
      <c r="V246" s="31"/>
      <c r="W246" s="31"/>
      <c r="X246" s="31"/>
      <c r="Y246" s="31"/>
      <c r="Z246" s="31"/>
    </row>
    <row r="247" spans="1:26" ht="12.75" customHeight="1" x14ac:dyDescent="0.3">
      <c r="A247" s="51" t="str">
        <f>IF(OR(Payment!prev_total_owed&lt;=0,Payment!prev_total_owed=""),"",Payment!prev_pmt_num+1)</f>
        <v/>
      </c>
      <c r="B247" s="84"/>
      <c r="C247" s="99"/>
      <c r="D247" s="100"/>
      <c r="E247" s="58" t="str">
        <f>IF(B247="","",ROUND((B247-Payment!prev_date)*$N$8*Payment!prev_prin_balance,2))</f>
        <v/>
      </c>
      <c r="F247" s="56"/>
      <c r="G247" s="99"/>
      <c r="H247" s="99"/>
      <c r="I247" s="58" t="str">
        <f>IF(B247="","",Payment!prev_fee_balance+G247-H247)</f>
        <v/>
      </c>
      <c r="J247" s="58" t="str">
        <f>IF(B247="","",IF(ISBLANK(D247),MIN(C247-H247,Payment!prev_int_balance+E247),0))</f>
        <v/>
      </c>
      <c r="K247" s="58" t="str">
        <f>IF(B247="","",(Payment!prev_int_balance+E247)-J247)</f>
        <v/>
      </c>
      <c r="L247" s="58" t="str">
        <f t="shared" si="0"/>
        <v/>
      </c>
      <c r="M247" s="58" t="str">
        <f>IF(B247="","",Payment!prev_prin_balance-L247)</f>
        <v/>
      </c>
      <c r="N247" s="58" t="str">
        <f t="shared" si="1"/>
        <v/>
      </c>
      <c r="O247" s="31"/>
      <c r="P247" s="78"/>
      <c r="Q247" s="31"/>
      <c r="R247" s="31"/>
      <c r="S247" s="31"/>
      <c r="T247" s="31"/>
      <c r="U247" s="31"/>
      <c r="V247" s="31"/>
      <c r="W247" s="31"/>
      <c r="X247" s="31"/>
      <c r="Y247" s="31"/>
      <c r="Z247" s="31"/>
    </row>
    <row r="248" spans="1:26" ht="12.75" customHeight="1" x14ac:dyDescent="0.3">
      <c r="A248" s="51" t="str">
        <f>IF(OR(Payment!prev_total_owed&lt;=0,Payment!prev_total_owed=""),"",Payment!prev_pmt_num+1)</f>
        <v/>
      </c>
      <c r="B248" s="84"/>
      <c r="C248" s="99"/>
      <c r="D248" s="100"/>
      <c r="E248" s="58" t="str">
        <f>IF(B248="","",ROUND((B248-Payment!prev_date)*$N$8*Payment!prev_prin_balance,2))</f>
        <v/>
      </c>
      <c r="F248" s="56"/>
      <c r="G248" s="99"/>
      <c r="H248" s="99"/>
      <c r="I248" s="58" t="str">
        <f>IF(B248="","",Payment!prev_fee_balance+G248-H248)</f>
        <v/>
      </c>
      <c r="J248" s="58" t="str">
        <f>IF(B248="","",IF(ISBLANK(D248),MIN(C248-H248,Payment!prev_int_balance+E248),0))</f>
        <v/>
      </c>
      <c r="K248" s="58" t="str">
        <f>IF(B248="","",(Payment!prev_int_balance+E248)-J248)</f>
        <v/>
      </c>
      <c r="L248" s="58" t="str">
        <f t="shared" si="0"/>
        <v/>
      </c>
      <c r="M248" s="58" t="str">
        <f>IF(B248="","",Payment!prev_prin_balance-L248)</f>
        <v/>
      </c>
      <c r="N248" s="58" t="str">
        <f t="shared" si="1"/>
        <v/>
      </c>
      <c r="O248" s="31"/>
      <c r="P248" s="78"/>
      <c r="Q248" s="31"/>
      <c r="R248" s="31"/>
      <c r="S248" s="31"/>
      <c r="T248" s="31"/>
      <c r="U248" s="31"/>
      <c r="V248" s="31"/>
      <c r="W248" s="31"/>
      <c r="X248" s="31"/>
      <c r="Y248" s="31"/>
      <c r="Z248" s="31"/>
    </row>
    <row r="249" spans="1:26" ht="12.75" customHeight="1" x14ac:dyDescent="0.3">
      <c r="A249" s="51" t="str">
        <f>IF(OR(Payment!prev_total_owed&lt;=0,Payment!prev_total_owed=""),"",Payment!prev_pmt_num+1)</f>
        <v/>
      </c>
      <c r="B249" s="84"/>
      <c r="C249" s="99"/>
      <c r="D249" s="100"/>
      <c r="E249" s="58" t="str">
        <f>IF(B249="","",ROUND((B249-Payment!prev_date)*$N$8*Payment!prev_prin_balance,2))</f>
        <v/>
      </c>
      <c r="F249" s="56"/>
      <c r="G249" s="99"/>
      <c r="H249" s="99"/>
      <c r="I249" s="58" t="str">
        <f>IF(B249="","",Payment!prev_fee_balance+G249-H249)</f>
        <v/>
      </c>
      <c r="J249" s="58" t="str">
        <f>IF(B249="","",IF(ISBLANK(D249),MIN(C249-H249,Payment!prev_int_balance+E249),0))</f>
        <v/>
      </c>
      <c r="K249" s="58" t="str">
        <f>IF(B249="","",(Payment!prev_int_balance+E249)-J249)</f>
        <v/>
      </c>
      <c r="L249" s="58" t="str">
        <f t="shared" si="0"/>
        <v/>
      </c>
      <c r="M249" s="58" t="str">
        <f>IF(B249="","",Payment!prev_prin_balance-L249)</f>
        <v/>
      </c>
      <c r="N249" s="58" t="str">
        <f t="shared" si="1"/>
        <v/>
      </c>
      <c r="O249" s="31"/>
      <c r="P249" s="78"/>
      <c r="Q249" s="31"/>
      <c r="R249" s="31"/>
      <c r="S249" s="31"/>
      <c r="T249" s="31"/>
      <c r="U249" s="31"/>
      <c r="V249" s="31"/>
      <c r="W249" s="31"/>
      <c r="X249" s="31"/>
      <c r="Y249" s="31"/>
      <c r="Z249" s="31"/>
    </row>
    <row r="250" spans="1:26" ht="12.75" customHeight="1" x14ac:dyDescent="0.3">
      <c r="A250" s="51" t="str">
        <f>IF(OR(Payment!prev_total_owed&lt;=0,Payment!prev_total_owed=""),"",Payment!prev_pmt_num+1)</f>
        <v/>
      </c>
      <c r="B250" s="84"/>
      <c r="C250" s="99"/>
      <c r="D250" s="100"/>
      <c r="E250" s="58" t="str">
        <f>IF(B250="","",ROUND((B250-Payment!prev_date)*$N$8*Payment!prev_prin_balance,2))</f>
        <v/>
      </c>
      <c r="F250" s="56"/>
      <c r="G250" s="99"/>
      <c r="H250" s="99"/>
      <c r="I250" s="58" t="str">
        <f>IF(B250="","",Payment!prev_fee_balance+G250-H250)</f>
        <v/>
      </c>
      <c r="J250" s="58" t="str">
        <f>IF(B250="","",IF(ISBLANK(D250),MIN(C250-H250,Payment!prev_int_balance+E250),0))</f>
        <v/>
      </c>
      <c r="K250" s="58" t="str">
        <f>IF(B250="","",(Payment!prev_int_balance+E250)-J250)</f>
        <v/>
      </c>
      <c r="L250" s="58" t="str">
        <f t="shared" si="0"/>
        <v/>
      </c>
      <c r="M250" s="58" t="str">
        <f>IF(B250="","",Payment!prev_prin_balance-L250)</f>
        <v/>
      </c>
      <c r="N250" s="58" t="str">
        <f t="shared" si="1"/>
        <v/>
      </c>
      <c r="O250" s="31"/>
      <c r="P250" s="78"/>
      <c r="Q250" s="31"/>
      <c r="R250" s="31"/>
      <c r="S250" s="31"/>
      <c r="T250" s="31"/>
      <c r="U250" s="31"/>
      <c r="V250" s="31"/>
      <c r="W250" s="31"/>
      <c r="X250" s="31"/>
      <c r="Y250" s="31"/>
      <c r="Z250" s="31"/>
    </row>
    <row r="251" spans="1:26" ht="12.75" customHeight="1" x14ac:dyDescent="0.3">
      <c r="A251" s="51" t="str">
        <f>IF(OR(Payment!prev_total_owed&lt;=0,Payment!prev_total_owed=""),"",Payment!prev_pmt_num+1)</f>
        <v/>
      </c>
      <c r="B251" s="84"/>
      <c r="C251" s="99"/>
      <c r="D251" s="100"/>
      <c r="E251" s="58" t="str">
        <f>IF(B251="","",ROUND((B251-Payment!prev_date)*$N$8*Payment!prev_prin_balance,2))</f>
        <v/>
      </c>
      <c r="F251" s="56"/>
      <c r="G251" s="99"/>
      <c r="H251" s="99"/>
      <c r="I251" s="58" t="str">
        <f>IF(B251="","",Payment!prev_fee_balance+G251-H251)</f>
        <v/>
      </c>
      <c r="J251" s="58" t="str">
        <f>IF(B251="","",IF(ISBLANK(D251),MIN(C251-H251,Payment!prev_int_balance+E251),0))</f>
        <v/>
      </c>
      <c r="K251" s="58" t="str">
        <f>IF(B251="","",(Payment!prev_int_balance+E251)-J251)</f>
        <v/>
      </c>
      <c r="L251" s="58" t="str">
        <f t="shared" si="0"/>
        <v/>
      </c>
      <c r="M251" s="58" t="str">
        <f>IF(B251="","",Payment!prev_prin_balance-L251)</f>
        <v/>
      </c>
      <c r="N251" s="58" t="str">
        <f t="shared" si="1"/>
        <v/>
      </c>
      <c r="O251" s="31"/>
      <c r="P251" s="78"/>
      <c r="Q251" s="31"/>
      <c r="R251" s="31"/>
      <c r="S251" s="31"/>
      <c r="T251" s="31"/>
      <c r="U251" s="31"/>
      <c r="V251" s="31"/>
      <c r="W251" s="31"/>
      <c r="X251" s="31"/>
      <c r="Y251" s="31"/>
      <c r="Z251" s="31"/>
    </row>
    <row r="252" spans="1:26" ht="12.75" customHeight="1" x14ac:dyDescent="0.3">
      <c r="A252" s="51" t="str">
        <f>IF(OR(Payment!prev_total_owed&lt;=0,Payment!prev_total_owed=""),"",Payment!prev_pmt_num+1)</f>
        <v/>
      </c>
      <c r="B252" s="84"/>
      <c r="C252" s="99"/>
      <c r="D252" s="100"/>
      <c r="E252" s="58" t="str">
        <f>IF(B252="","",ROUND((B252-Payment!prev_date)*$N$8*Payment!prev_prin_balance,2))</f>
        <v/>
      </c>
      <c r="F252" s="56"/>
      <c r="G252" s="99"/>
      <c r="H252" s="99"/>
      <c r="I252" s="58" t="str">
        <f>IF(B252="","",Payment!prev_fee_balance+G252-H252)</f>
        <v/>
      </c>
      <c r="J252" s="58" t="str">
        <f>IF(B252="","",IF(ISBLANK(D252),MIN(C252-H252,Payment!prev_int_balance+E252),0))</f>
        <v/>
      </c>
      <c r="K252" s="58" t="str">
        <f>IF(B252="","",(Payment!prev_int_balance+E252)-J252)</f>
        <v/>
      </c>
      <c r="L252" s="58" t="str">
        <f t="shared" si="0"/>
        <v/>
      </c>
      <c r="M252" s="58" t="str">
        <f>IF(B252="","",Payment!prev_prin_balance-L252)</f>
        <v/>
      </c>
      <c r="N252" s="58" t="str">
        <f t="shared" si="1"/>
        <v/>
      </c>
      <c r="O252" s="31"/>
      <c r="P252" s="78"/>
      <c r="Q252" s="31"/>
      <c r="R252" s="31"/>
      <c r="S252" s="31"/>
      <c r="T252" s="31"/>
      <c r="U252" s="31"/>
      <c r="V252" s="31"/>
      <c r="W252" s="31"/>
      <c r="X252" s="31"/>
      <c r="Y252" s="31"/>
      <c r="Z252" s="31"/>
    </row>
    <row r="253" spans="1:26" ht="12.75" customHeight="1" x14ac:dyDescent="0.3">
      <c r="A253" s="51" t="str">
        <f>IF(OR(Payment!prev_total_owed&lt;=0,Payment!prev_total_owed=""),"",Payment!prev_pmt_num+1)</f>
        <v/>
      </c>
      <c r="B253" s="84"/>
      <c r="C253" s="99"/>
      <c r="D253" s="100"/>
      <c r="E253" s="58" t="str">
        <f>IF(B253="","",ROUND((B253-Payment!prev_date)*$N$8*Payment!prev_prin_balance,2))</f>
        <v/>
      </c>
      <c r="F253" s="56"/>
      <c r="G253" s="99"/>
      <c r="H253" s="99"/>
      <c r="I253" s="58" t="str">
        <f>IF(B253="","",Payment!prev_fee_balance+G253-H253)</f>
        <v/>
      </c>
      <c r="J253" s="58" t="str">
        <f>IF(B253="","",IF(ISBLANK(D253),MIN(C253-H253,Payment!prev_int_balance+E253),0))</f>
        <v/>
      </c>
      <c r="K253" s="58" t="str">
        <f>IF(B253="","",(Payment!prev_int_balance+E253)-J253)</f>
        <v/>
      </c>
      <c r="L253" s="58" t="str">
        <f t="shared" si="0"/>
        <v/>
      </c>
      <c r="M253" s="58" t="str">
        <f>IF(B253="","",Payment!prev_prin_balance-L253)</f>
        <v/>
      </c>
      <c r="N253" s="58" t="str">
        <f t="shared" si="1"/>
        <v/>
      </c>
      <c r="O253" s="31"/>
      <c r="P253" s="78"/>
      <c r="Q253" s="31"/>
      <c r="R253" s="31"/>
      <c r="S253" s="31"/>
      <c r="T253" s="31"/>
      <c r="U253" s="31"/>
      <c r="V253" s="31"/>
      <c r="W253" s="31"/>
      <c r="X253" s="31"/>
      <c r="Y253" s="31"/>
      <c r="Z253" s="31"/>
    </row>
    <row r="254" spans="1:26" ht="12.75" customHeight="1" x14ac:dyDescent="0.3">
      <c r="A254" s="51" t="str">
        <f>IF(OR(Payment!prev_total_owed&lt;=0,Payment!prev_total_owed=""),"",Payment!prev_pmt_num+1)</f>
        <v/>
      </c>
      <c r="B254" s="84"/>
      <c r="C254" s="99"/>
      <c r="D254" s="100"/>
      <c r="E254" s="58" t="str">
        <f>IF(B254="","",ROUND((B254-Payment!prev_date)*$N$8*Payment!prev_prin_balance,2))</f>
        <v/>
      </c>
      <c r="F254" s="56"/>
      <c r="G254" s="99"/>
      <c r="H254" s="99"/>
      <c r="I254" s="58" t="str">
        <f>IF(B254="","",Payment!prev_fee_balance+G254-H254)</f>
        <v/>
      </c>
      <c r="J254" s="58" t="str">
        <f>IF(B254="","",IF(ISBLANK(D254),MIN(C254-H254,Payment!prev_int_balance+E254),0))</f>
        <v/>
      </c>
      <c r="K254" s="58" t="str">
        <f>IF(B254="","",(Payment!prev_int_balance+E254)-J254)</f>
        <v/>
      </c>
      <c r="L254" s="58" t="str">
        <f t="shared" si="0"/>
        <v/>
      </c>
      <c r="M254" s="58" t="str">
        <f>IF(B254="","",Payment!prev_prin_balance-L254)</f>
        <v/>
      </c>
      <c r="N254" s="58" t="str">
        <f t="shared" si="1"/>
        <v/>
      </c>
      <c r="O254" s="31"/>
      <c r="P254" s="78"/>
      <c r="Q254" s="31"/>
      <c r="R254" s="31"/>
      <c r="S254" s="31"/>
      <c r="T254" s="31"/>
      <c r="U254" s="31"/>
      <c r="V254" s="31"/>
      <c r="W254" s="31"/>
      <c r="X254" s="31"/>
      <c r="Y254" s="31"/>
      <c r="Z254" s="31"/>
    </row>
    <row r="255" spans="1:26" ht="12.75" customHeight="1" x14ac:dyDescent="0.3">
      <c r="A255" s="51" t="str">
        <f>IF(OR(Payment!prev_total_owed&lt;=0,Payment!prev_total_owed=""),"",Payment!prev_pmt_num+1)</f>
        <v/>
      </c>
      <c r="B255" s="84"/>
      <c r="C255" s="99"/>
      <c r="D255" s="100"/>
      <c r="E255" s="58" t="str">
        <f>IF(B255="","",ROUND((B255-Payment!prev_date)*$N$8*Payment!prev_prin_balance,2))</f>
        <v/>
      </c>
      <c r="F255" s="56"/>
      <c r="G255" s="99"/>
      <c r="H255" s="99"/>
      <c r="I255" s="58" t="str">
        <f>IF(B255="","",Payment!prev_fee_balance+G255-H255)</f>
        <v/>
      </c>
      <c r="J255" s="58" t="str">
        <f>IF(B255="","",IF(ISBLANK(D255),MIN(C255-H255,Payment!prev_int_balance+E255),0))</f>
        <v/>
      </c>
      <c r="K255" s="58" t="str">
        <f>IF(B255="","",(Payment!prev_int_balance+E255)-J255)</f>
        <v/>
      </c>
      <c r="L255" s="58" t="str">
        <f t="shared" si="0"/>
        <v/>
      </c>
      <c r="M255" s="58" t="str">
        <f>IF(B255="","",Payment!prev_prin_balance-L255)</f>
        <v/>
      </c>
      <c r="N255" s="58" t="str">
        <f t="shared" si="1"/>
        <v/>
      </c>
      <c r="O255" s="31"/>
      <c r="P255" s="78"/>
      <c r="Q255" s="31"/>
      <c r="R255" s="31"/>
      <c r="S255" s="31"/>
      <c r="T255" s="31"/>
      <c r="U255" s="31"/>
      <c r="V255" s="31"/>
      <c r="W255" s="31"/>
      <c r="X255" s="31"/>
      <c r="Y255" s="31"/>
      <c r="Z255" s="31"/>
    </row>
    <row r="256" spans="1:26" ht="12.75" customHeight="1" x14ac:dyDescent="0.3">
      <c r="A256" s="51" t="str">
        <f>IF(OR(Payment!prev_total_owed&lt;=0,Payment!prev_total_owed=""),"",Payment!prev_pmt_num+1)</f>
        <v/>
      </c>
      <c r="B256" s="84"/>
      <c r="C256" s="99"/>
      <c r="D256" s="100"/>
      <c r="E256" s="58" t="str">
        <f>IF(B256="","",ROUND((B256-Payment!prev_date)*$N$8*Payment!prev_prin_balance,2))</f>
        <v/>
      </c>
      <c r="F256" s="56"/>
      <c r="G256" s="99"/>
      <c r="H256" s="99"/>
      <c r="I256" s="58" t="str">
        <f>IF(B256="","",Payment!prev_fee_balance+G256-H256)</f>
        <v/>
      </c>
      <c r="J256" s="58" t="str">
        <f>IF(B256="","",IF(ISBLANK(D256),MIN(C256-H256,Payment!prev_int_balance+E256),0))</f>
        <v/>
      </c>
      <c r="K256" s="58" t="str">
        <f>IF(B256="","",(Payment!prev_int_balance+E256)-J256)</f>
        <v/>
      </c>
      <c r="L256" s="58" t="str">
        <f t="shared" si="0"/>
        <v/>
      </c>
      <c r="M256" s="58" t="str">
        <f>IF(B256="","",Payment!prev_prin_balance-L256)</f>
        <v/>
      </c>
      <c r="N256" s="58" t="str">
        <f t="shared" si="1"/>
        <v/>
      </c>
      <c r="O256" s="31"/>
      <c r="P256" s="78"/>
      <c r="Q256" s="31"/>
      <c r="R256" s="31"/>
      <c r="S256" s="31"/>
      <c r="T256" s="31"/>
      <c r="U256" s="31"/>
      <c r="V256" s="31"/>
      <c r="W256" s="31"/>
      <c r="X256" s="31"/>
      <c r="Y256" s="31"/>
      <c r="Z256" s="31"/>
    </row>
    <row r="257" spans="1:26" ht="12.75" customHeight="1" x14ac:dyDescent="0.3">
      <c r="A257" s="51" t="str">
        <f>IF(OR(Payment!prev_total_owed&lt;=0,Payment!prev_total_owed=""),"",Payment!prev_pmt_num+1)</f>
        <v/>
      </c>
      <c r="B257" s="84"/>
      <c r="C257" s="99"/>
      <c r="D257" s="100"/>
      <c r="E257" s="58" t="str">
        <f>IF(B257="","",ROUND((B257-Payment!prev_date)*$N$8*Payment!prev_prin_balance,2))</f>
        <v/>
      </c>
      <c r="F257" s="56"/>
      <c r="G257" s="99"/>
      <c r="H257" s="99"/>
      <c r="I257" s="58" t="str">
        <f>IF(B257="","",Payment!prev_fee_balance+G257-H257)</f>
        <v/>
      </c>
      <c r="J257" s="58" t="str">
        <f>IF(B257="","",IF(ISBLANK(D257),MIN(C257-H257,Payment!prev_int_balance+E257),0))</f>
        <v/>
      </c>
      <c r="K257" s="58" t="str">
        <f>IF(B257="","",(Payment!prev_int_balance+E257)-J257)</f>
        <v/>
      </c>
      <c r="L257" s="58" t="str">
        <f t="shared" si="0"/>
        <v/>
      </c>
      <c r="M257" s="58" t="str">
        <f>IF(B257="","",Payment!prev_prin_balance-L257)</f>
        <v/>
      </c>
      <c r="N257" s="58" t="str">
        <f t="shared" si="1"/>
        <v/>
      </c>
      <c r="O257" s="31"/>
      <c r="P257" s="78"/>
      <c r="Q257" s="31"/>
      <c r="R257" s="31"/>
      <c r="S257" s="31"/>
      <c r="T257" s="31"/>
      <c r="U257" s="31"/>
      <c r="V257" s="31"/>
      <c r="W257" s="31"/>
      <c r="X257" s="31"/>
      <c r="Y257" s="31"/>
      <c r="Z257" s="31"/>
    </row>
    <row r="258" spans="1:26" ht="12.75" customHeight="1" x14ac:dyDescent="0.3">
      <c r="A258" s="51" t="str">
        <f>IF(OR(Payment!prev_total_owed&lt;=0,Payment!prev_total_owed=""),"",Payment!prev_pmt_num+1)</f>
        <v/>
      </c>
      <c r="B258" s="84"/>
      <c r="C258" s="99"/>
      <c r="D258" s="100"/>
      <c r="E258" s="58" t="str">
        <f>IF(B258="","",ROUND((B258-Payment!prev_date)*$N$8*Payment!prev_prin_balance,2))</f>
        <v/>
      </c>
      <c r="F258" s="56"/>
      <c r="G258" s="99"/>
      <c r="H258" s="99"/>
      <c r="I258" s="58" t="str">
        <f>IF(B258="","",Payment!prev_fee_balance+G258-H258)</f>
        <v/>
      </c>
      <c r="J258" s="58" t="str">
        <f>IF(B258="","",IF(ISBLANK(D258),MIN(C258-H258,Payment!prev_int_balance+E258),0))</f>
        <v/>
      </c>
      <c r="K258" s="58" t="str">
        <f>IF(B258="","",(Payment!prev_int_balance+E258)-J258)</f>
        <v/>
      </c>
      <c r="L258" s="58" t="str">
        <f t="shared" si="0"/>
        <v/>
      </c>
      <c r="M258" s="58" t="str">
        <f>IF(B258="","",Payment!prev_prin_balance-L258)</f>
        <v/>
      </c>
      <c r="N258" s="58" t="str">
        <f t="shared" si="1"/>
        <v/>
      </c>
      <c r="O258" s="31"/>
      <c r="P258" s="78"/>
      <c r="Q258" s="31"/>
      <c r="R258" s="31"/>
      <c r="S258" s="31"/>
      <c r="T258" s="31"/>
      <c r="U258" s="31"/>
      <c r="V258" s="31"/>
      <c r="W258" s="31"/>
      <c r="X258" s="31"/>
      <c r="Y258" s="31"/>
      <c r="Z258" s="31"/>
    </row>
    <row r="259" spans="1:26" ht="12.75" customHeight="1" x14ac:dyDescent="0.3">
      <c r="A259" s="51" t="str">
        <f>IF(OR(Payment!prev_total_owed&lt;=0,Payment!prev_total_owed=""),"",Payment!prev_pmt_num+1)</f>
        <v/>
      </c>
      <c r="B259" s="84"/>
      <c r="C259" s="99"/>
      <c r="D259" s="100"/>
      <c r="E259" s="58" t="str">
        <f>IF(B259="","",ROUND((B259-Payment!prev_date)*$N$8*Payment!prev_prin_balance,2))</f>
        <v/>
      </c>
      <c r="F259" s="56"/>
      <c r="G259" s="99"/>
      <c r="H259" s="99"/>
      <c r="I259" s="58" t="str">
        <f>IF(B259="","",Payment!prev_fee_balance+G259-H259)</f>
        <v/>
      </c>
      <c r="J259" s="58" t="str">
        <f>IF(B259="","",IF(ISBLANK(D259),MIN(C259-H259,Payment!prev_int_balance+E259),0))</f>
        <v/>
      </c>
      <c r="K259" s="58" t="str">
        <f>IF(B259="","",(Payment!prev_int_balance+E259)-J259)</f>
        <v/>
      </c>
      <c r="L259" s="58" t="str">
        <f t="shared" si="0"/>
        <v/>
      </c>
      <c r="M259" s="58" t="str">
        <f>IF(B259="","",Payment!prev_prin_balance-L259)</f>
        <v/>
      </c>
      <c r="N259" s="58" t="str">
        <f t="shared" si="1"/>
        <v/>
      </c>
      <c r="O259" s="31"/>
      <c r="P259" s="78"/>
      <c r="Q259" s="31"/>
      <c r="R259" s="31"/>
      <c r="S259" s="31"/>
      <c r="T259" s="31"/>
      <c r="U259" s="31"/>
      <c r="V259" s="31"/>
      <c r="W259" s="31"/>
      <c r="X259" s="31"/>
      <c r="Y259" s="31"/>
      <c r="Z259" s="31"/>
    </row>
    <row r="260" spans="1:26" ht="12.75" customHeight="1" x14ac:dyDescent="0.3">
      <c r="A260" s="51" t="str">
        <f>IF(OR(Payment!prev_total_owed&lt;=0,Payment!prev_total_owed=""),"",Payment!prev_pmt_num+1)</f>
        <v/>
      </c>
      <c r="B260" s="84"/>
      <c r="C260" s="99"/>
      <c r="D260" s="100"/>
      <c r="E260" s="58" t="str">
        <f>IF(B260="","",ROUND((B260-Payment!prev_date)*$N$8*Payment!prev_prin_balance,2))</f>
        <v/>
      </c>
      <c r="F260" s="56"/>
      <c r="G260" s="99"/>
      <c r="H260" s="99"/>
      <c r="I260" s="58" t="str">
        <f>IF(B260="","",Payment!prev_fee_balance+G260-H260)</f>
        <v/>
      </c>
      <c r="J260" s="58" t="str">
        <f>IF(B260="","",IF(ISBLANK(D260),MIN(C260-H260,Payment!prev_int_balance+E260),0))</f>
        <v/>
      </c>
      <c r="K260" s="58" t="str">
        <f>IF(B260="","",(Payment!prev_int_balance+E260)-J260)</f>
        <v/>
      </c>
      <c r="L260" s="58" t="str">
        <f t="shared" si="0"/>
        <v/>
      </c>
      <c r="M260" s="58" t="str">
        <f>IF(B260="","",Payment!prev_prin_balance-L260)</f>
        <v/>
      </c>
      <c r="N260" s="58" t="str">
        <f t="shared" si="1"/>
        <v/>
      </c>
      <c r="O260" s="31"/>
      <c r="P260" s="78"/>
      <c r="Q260" s="31"/>
      <c r="R260" s="31"/>
      <c r="S260" s="31"/>
      <c r="T260" s="31"/>
      <c r="U260" s="31"/>
      <c r="V260" s="31"/>
      <c r="W260" s="31"/>
      <c r="X260" s="31"/>
      <c r="Y260" s="31"/>
      <c r="Z260" s="31"/>
    </row>
    <row r="261" spans="1:26" ht="12.75" customHeight="1" x14ac:dyDescent="0.3">
      <c r="A261" s="51" t="str">
        <f>IF(OR(Payment!prev_total_owed&lt;=0,Payment!prev_total_owed=""),"",Payment!prev_pmt_num+1)</f>
        <v/>
      </c>
      <c r="B261" s="84"/>
      <c r="C261" s="99"/>
      <c r="D261" s="100"/>
      <c r="E261" s="58" t="str">
        <f>IF(B261="","",ROUND((B261-Payment!prev_date)*$N$8*Payment!prev_prin_balance,2))</f>
        <v/>
      </c>
      <c r="F261" s="56"/>
      <c r="G261" s="99"/>
      <c r="H261" s="99"/>
      <c r="I261" s="58" t="str">
        <f>IF(B261="","",Payment!prev_fee_balance+G261-H261)</f>
        <v/>
      </c>
      <c r="J261" s="58" t="str">
        <f>IF(B261="","",IF(ISBLANK(D261),MIN(C261-H261,Payment!prev_int_balance+E261),0))</f>
        <v/>
      </c>
      <c r="K261" s="58" t="str">
        <f>IF(B261="","",(Payment!prev_int_balance+E261)-J261)</f>
        <v/>
      </c>
      <c r="L261" s="58" t="str">
        <f t="shared" si="0"/>
        <v/>
      </c>
      <c r="M261" s="58" t="str">
        <f>IF(B261="","",Payment!prev_prin_balance-L261)</f>
        <v/>
      </c>
      <c r="N261" s="58" t="str">
        <f t="shared" si="1"/>
        <v/>
      </c>
      <c r="O261" s="31"/>
      <c r="P261" s="78"/>
      <c r="Q261" s="31"/>
      <c r="R261" s="31"/>
      <c r="S261" s="31"/>
      <c r="T261" s="31"/>
      <c r="U261" s="31"/>
      <c r="V261" s="31"/>
      <c r="W261" s="31"/>
      <c r="X261" s="31"/>
      <c r="Y261" s="31"/>
      <c r="Z261" s="31"/>
    </row>
    <row r="262" spans="1:26" ht="12.75" customHeight="1" x14ac:dyDescent="0.3">
      <c r="A262" s="51" t="str">
        <f>IF(OR(Payment!prev_total_owed&lt;=0,Payment!prev_total_owed=""),"",Payment!prev_pmt_num+1)</f>
        <v/>
      </c>
      <c r="B262" s="84"/>
      <c r="C262" s="99"/>
      <c r="D262" s="100"/>
      <c r="E262" s="58" t="str">
        <f>IF(B262="","",ROUND((B262-Payment!prev_date)*$N$8*Payment!prev_prin_balance,2))</f>
        <v/>
      </c>
      <c r="F262" s="56"/>
      <c r="G262" s="99"/>
      <c r="H262" s="99"/>
      <c r="I262" s="58" t="str">
        <f>IF(B262="","",Payment!prev_fee_balance+G262-H262)</f>
        <v/>
      </c>
      <c r="J262" s="58" t="str">
        <f>IF(B262="","",IF(ISBLANK(D262),MIN(C262-H262,Payment!prev_int_balance+E262),0))</f>
        <v/>
      </c>
      <c r="K262" s="58" t="str">
        <f>IF(B262="","",(Payment!prev_int_balance+E262)-J262)</f>
        <v/>
      </c>
      <c r="L262" s="58" t="str">
        <f t="shared" si="0"/>
        <v/>
      </c>
      <c r="M262" s="58" t="str">
        <f>IF(B262="","",Payment!prev_prin_balance-L262)</f>
        <v/>
      </c>
      <c r="N262" s="58" t="str">
        <f t="shared" si="1"/>
        <v/>
      </c>
      <c r="O262" s="31"/>
      <c r="P262" s="78"/>
      <c r="Q262" s="31"/>
      <c r="R262" s="31"/>
      <c r="S262" s="31"/>
      <c r="T262" s="31"/>
      <c r="U262" s="31"/>
      <c r="V262" s="31"/>
      <c r="W262" s="31"/>
      <c r="X262" s="31"/>
      <c r="Y262" s="31"/>
      <c r="Z262" s="31"/>
    </row>
    <row r="263" spans="1:26" ht="12.75" customHeight="1" x14ac:dyDescent="0.3">
      <c r="A263" s="51" t="str">
        <f>IF(OR(Payment!prev_total_owed&lt;=0,Payment!prev_total_owed=""),"",Payment!prev_pmt_num+1)</f>
        <v/>
      </c>
      <c r="B263" s="84"/>
      <c r="C263" s="99"/>
      <c r="D263" s="100"/>
      <c r="E263" s="58" t="str">
        <f>IF(B263="","",ROUND((B263-Payment!prev_date)*$N$8*Payment!prev_prin_balance,2))</f>
        <v/>
      </c>
      <c r="F263" s="56"/>
      <c r="G263" s="99"/>
      <c r="H263" s="99"/>
      <c r="I263" s="58" t="str">
        <f>IF(B263="","",Payment!prev_fee_balance+G263-H263)</f>
        <v/>
      </c>
      <c r="J263" s="58" t="str">
        <f>IF(B263="","",IF(ISBLANK(D263),MIN(C263-H263,Payment!prev_int_balance+E263),0))</f>
        <v/>
      </c>
      <c r="K263" s="58" t="str">
        <f>IF(B263="","",(Payment!prev_int_balance+E263)-J263)</f>
        <v/>
      </c>
      <c r="L263" s="58" t="str">
        <f t="shared" si="0"/>
        <v/>
      </c>
      <c r="M263" s="58" t="str">
        <f>IF(B263="","",Payment!prev_prin_balance-L263)</f>
        <v/>
      </c>
      <c r="N263" s="58" t="str">
        <f t="shared" si="1"/>
        <v/>
      </c>
      <c r="O263" s="31"/>
      <c r="P263" s="78"/>
      <c r="Q263" s="31"/>
      <c r="R263" s="31"/>
      <c r="S263" s="31"/>
      <c r="T263" s="31"/>
      <c r="U263" s="31"/>
      <c r="V263" s="31"/>
      <c r="W263" s="31"/>
      <c r="X263" s="31"/>
      <c r="Y263" s="31"/>
      <c r="Z263" s="31"/>
    </row>
    <row r="264" spans="1:26" ht="12.75" customHeight="1" x14ac:dyDescent="0.3">
      <c r="A264" s="51" t="str">
        <f>IF(OR(Payment!prev_total_owed&lt;=0,Payment!prev_total_owed=""),"",Payment!prev_pmt_num+1)</f>
        <v/>
      </c>
      <c r="B264" s="84"/>
      <c r="C264" s="99"/>
      <c r="D264" s="100"/>
      <c r="E264" s="58" t="str">
        <f>IF(B264="","",ROUND((B264-Payment!prev_date)*$N$8*Payment!prev_prin_balance,2))</f>
        <v/>
      </c>
      <c r="F264" s="56"/>
      <c r="G264" s="99"/>
      <c r="H264" s="99"/>
      <c r="I264" s="58" t="str">
        <f>IF(B264="","",Payment!prev_fee_balance+G264-H264)</f>
        <v/>
      </c>
      <c r="J264" s="58" t="str">
        <f>IF(B264="","",IF(ISBLANK(D264),MIN(C264-H264,Payment!prev_int_balance+E264),0))</f>
        <v/>
      </c>
      <c r="K264" s="58" t="str">
        <f>IF(B264="","",(Payment!prev_int_balance+E264)-J264)</f>
        <v/>
      </c>
      <c r="L264" s="58" t="str">
        <f t="shared" si="0"/>
        <v/>
      </c>
      <c r="M264" s="58" t="str">
        <f>IF(B264="","",Payment!prev_prin_balance-L264)</f>
        <v/>
      </c>
      <c r="N264" s="58" t="str">
        <f t="shared" si="1"/>
        <v/>
      </c>
      <c r="O264" s="31"/>
      <c r="P264" s="78"/>
      <c r="Q264" s="31"/>
      <c r="R264" s="31"/>
      <c r="S264" s="31"/>
      <c r="T264" s="31"/>
      <c r="U264" s="31"/>
      <c r="V264" s="31"/>
      <c r="W264" s="31"/>
      <c r="X264" s="31"/>
      <c r="Y264" s="31"/>
      <c r="Z264" s="31"/>
    </row>
    <row r="265" spans="1:26" ht="12.75" customHeight="1" x14ac:dyDescent="0.3">
      <c r="A265" s="51" t="str">
        <f>IF(OR(Payment!prev_total_owed&lt;=0,Payment!prev_total_owed=""),"",Payment!prev_pmt_num+1)</f>
        <v/>
      </c>
      <c r="B265" s="84"/>
      <c r="C265" s="99"/>
      <c r="D265" s="100"/>
      <c r="E265" s="58" t="str">
        <f>IF(B265="","",ROUND((B265-Payment!prev_date)*$N$8*Payment!prev_prin_balance,2))</f>
        <v/>
      </c>
      <c r="F265" s="56"/>
      <c r="G265" s="99"/>
      <c r="H265" s="99"/>
      <c r="I265" s="58" t="str">
        <f>IF(B265="","",Payment!prev_fee_balance+G265-H265)</f>
        <v/>
      </c>
      <c r="J265" s="58" t="str">
        <f>IF(B265="","",IF(ISBLANK(D265),MIN(C265-H265,Payment!prev_int_balance+E265),0))</f>
        <v/>
      </c>
      <c r="K265" s="58" t="str">
        <f>IF(B265="","",(Payment!prev_int_balance+E265)-J265)</f>
        <v/>
      </c>
      <c r="L265" s="58" t="str">
        <f t="shared" si="0"/>
        <v/>
      </c>
      <c r="M265" s="58" t="str">
        <f>IF(B265="","",Payment!prev_prin_balance-L265)</f>
        <v/>
      </c>
      <c r="N265" s="58" t="str">
        <f t="shared" si="1"/>
        <v/>
      </c>
      <c r="O265" s="31"/>
      <c r="P265" s="78"/>
      <c r="Q265" s="31"/>
      <c r="R265" s="31"/>
      <c r="S265" s="31"/>
      <c r="T265" s="31"/>
      <c r="U265" s="31"/>
      <c r="V265" s="31"/>
      <c r="W265" s="31"/>
      <c r="X265" s="31"/>
      <c r="Y265" s="31"/>
      <c r="Z265" s="31"/>
    </row>
    <row r="266" spans="1:26" ht="12.75" customHeight="1" x14ac:dyDescent="0.3">
      <c r="A266" s="51" t="str">
        <f>IF(OR(Payment!prev_total_owed&lt;=0,Payment!prev_total_owed=""),"",Payment!prev_pmt_num+1)</f>
        <v/>
      </c>
      <c r="B266" s="84"/>
      <c r="C266" s="99"/>
      <c r="D266" s="100"/>
      <c r="E266" s="58" t="str">
        <f>IF(B266="","",ROUND((B266-Payment!prev_date)*$N$8*Payment!prev_prin_balance,2))</f>
        <v/>
      </c>
      <c r="F266" s="56"/>
      <c r="G266" s="99"/>
      <c r="H266" s="99"/>
      <c r="I266" s="58" t="str">
        <f>IF(B266="","",Payment!prev_fee_balance+G266-H266)</f>
        <v/>
      </c>
      <c r="J266" s="58" t="str">
        <f>IF(B266="","",IF(ISBLANK(D266),MIN(C266-H266,Payment!prev_int_balance+E266),0))</f>
        <v/>
      </c>
      <c r="K266" s="58" t="str">
        <f>IF(B266="","",(Payment!prev_int_balance+E266)-J266)</f>
        <v/>
      </c>
      <c r="L266" s="58" t="str">
        <f t="shared" si="0"/>
        <v/>
      </c>
      <c r="M266" s="58" t="str">
        <f>IF(B266="","",Payment!prev_prin_balance-L266)</f>
        <v/>
      </c>
      <c r="N266" s="58" t="str">
        <f t="shared" si="1"/>
        <v/>
      </c>
      <c r="O266" s="31"/>
      <c r="P266" s="78"/>
      <c r="Q266" s="31"/>
      <c r="R266" s="31"/>
      <c r="S266" s="31"/>
      <c r="T266" s="31"/>
      <c r="U266" s="31"/>
      <c r="V266" s="31"/>
      <c r="W266" s="31"/>
      <c r="X266" s="31"/>
      <c r="Y266" s="31"/>
      <c r="Z266" s="31"/>
    </row>
    <row r="267" spans="1:26" ht="12.75" customHeight="1" x14ac:dyDescent="0.3">
      <c r="A267" s="51" t="str">
        <f>IF(OR(Payment!prev_total_owed&lt;=0,Payment!prev_total_owed=""),"",Payment!prev_pmt_num+1)</f>
        <v/>
      </c>
      <c r="B267" s="84"/>
      <c r="C267" s="99"/>
      <c r="D267" s="100"/>
      <c r="E267" s="58" t="str">
        <f>IF(B267="","",ROUND((B267-Payment!prev_date)*$N$8*Payment!prev_prin_balance,2))</f>
        <v/>
      </c>
      <c r="F267" s="56"/>
      <c r="G267" s="99"/>
      <c r="H267" s="99"/>
      <c r="I267" s="58" t="str">
        <f>IF(B267="","",Payment!prev_fee_balance+G267-H267)</f>
        <v/>
      </c>
      <c r="J267" s="58" t="str">
        <f>IF(B267="","",IF(ISBLANK(D267),MIN(C267-H267,Payment!prev_int_balance+E267),0))</f>
        <v/>
      </c>
      <c r="K267" s="58" t="str">
        <f>IF(B267="","",(Payment!prev_int_balance+E267)-J267)</f>
        <v/>
      </c>
      <c r="L267" s="58" t="str">
        <f t="shared" si="0"/>
        <v/>
      </c>
      <c r="M267" s="58" t="str">
        <f>IF(B267="","",Payment!prev_prin_balance-L267)</f>
        <v/>
      </c>
      <c r="N267" s="58" t="str">
        <f t="shared" si="1"/>
        <v/>
      </c>
      <c r="O267" s="31"/>
      <c r="P267" s="78"/>
      <c r="Q267" s="31"/>
      <c r="R267" s="31"/>
      <c r="S267" s="31"/>
      <c r="T267" s="31"/>
      <c r="U267" s="31"/>
      <c r="V267" s="31"/>
      <c r="W267" s="31"/>
      <c r="X267" s="31"/>
      <c r="Y267" s="31"/>
      <c r="Z267" s="31"/>
    </row>
    <row r="268" spans="1:26" ht="12.75" customHeight="1" x14ac:dyDescent="0.3">
      <c r="A268" s="51" t="str">
        <f>IF(OR(Payment!prev_total_owed&lt;=0,Payment!prev_total_owed=""),"",Payment!prev_pmt_num+1)</f>
        <v/>
      </c>
      <c r="B268" s="84"/>
      <c r="C268" s="99"/>
      <c r="D268" s="100"/>
      <c r="E268" s="58" t="str">
        <f>IF(B268="","",ROUND((B268-Payment!prev_date)*$N$8*Payment!prev_prin_balance,2))</f>
        <v/>
      </c>
      <c r="F268" s="56"/>
      <c r="G268" s="99"/>
      <c r="H268" s="99"/>
      <c r="I268" s="58" t="str">
        <f>IF(B268="","",Payment!prev_fee_balance+G268-H268)</f>
        <v/>
      </c>
      <c r="J268" s="58" t="str">
        <f>IF(B268="","",IF(ISBLANK(D268),MIN(C268-H268,Payment!prev_int_balance+E268),0))</f>
        <v/>
      </c>
      <c r="K268" s="58" t="str">
        <f>IF(B268="","",(Payment!prev_int_balance+E268)-J268)</f>
        <v/>
      </c>
      <c r="L268" s="58" t="str">
        <f t="shared" si="0"/>
        <v/>
      </c>
      <c r="M268" s="58" t="str">
        <f>IF(B268="","",Payment!prev_prin_balance-L268)</f>
        <v/>
      </c>
      <c r="N268" s="58" t="str">
        <f t="shared" si="1"/>
        <v/>
      </c>
      <c r="O268" s="31"/>
      <c r="P268" s="78"/>
      <c r="Q268" s="31"/>
      <c r="R268" s="31"/>
      <c r="S268" s="31"/>
      <c r="T268" s="31"/>
      <c r="U268" s="31"/>
      <c r="V268" s="31"/>
      <c r="W268" s="31"/>
      <c r="X268" s="31"/>
      <c r="Y268" s="31"/>
      <c r="Z268" s="31"/>
    </row>
    <row r="269" spans="1:26" ht="12.75" customHeight="1" x14ac:dyDescent="0.3">
      <c r="A269" s="51" t="str">
        <f>IF(OR(Payment!prev_total_owed&lt;=0,Payment!prev_total_owed=""),"",Payment!prev_pmt_num+1)</f>
        <v/>
      </c>
      <c r="B269" s="84"/>
      <c r="C269" s="99"/>
      <c r="D269" s="100"/>
      <c r="E269" s="58" t="str">
        <f>IF(B269="","",ROUND((B269-Payment!prev_date)*$N$8*Payment!prev_prin_balance,2))</f>
        <v/>
      </c>
      <c r="F269" s="56"/>
      <c r="G269" s="99"/>
      <c r="H269" s="99"/>
      <c r="I269" s="58" t="str">
        <f>IF(B269="","",Payment!prev_fee_balance+G269-H269)</f>
        <v/>
      </c>
      <c r="J269" s="58" t="str">
        <f>IF(B269="","",IF(ISBLANK(D269),MIN(C269-H269,Payment!prev_int_balance+E269),0))</f>
        <v/>
      </c>
      <c r="K269" s="58" t="str">
        <f>IF(B269="","",(Payment!prev_int_balance+E269)-J269)</f>
        <v/>
      </c>
      <c r="L269" s="58" t="str">
        <f t="shared" si="0"/>
        <v/>
      </c>
      <c r="M269" s="58" t="str">
        <f>IF(B269="","",Payment!prev_prin_balance-L269)</f>
        <v/>
      </c>
      <c r="N269" s="58" t="str">
        <f t="shared" si="1"/>
        <v/>
      </c>
      <c r="O269" s="31"/>
      <c r="P269" s="78"/>
      <c r="Q269" s="31"/>
      <c r="R269" s="31"/>
      <c r="S269" s="31"/>
      <c r="T269" s="31"/>
      <c r="U269" s="31"/>
      <c r="V269" s="31"/>
      <c r="W269" s="31"/>
      <c r="X269" s="31"/>
      <c r="Y269" s="31"/>
      <c r="Z269" s="31"/>
    </row>
    <row r="270" spans="1:26" ht="12.75" customHeight="1" x14ac:dyDescent="0.3">
      <c r="A270" s="51" t="str">
        <f>IF(OR(Payment!prev_total_owed&lt;=0,Payment!prev_total_owed=""),"",Payment!prev_pmt_num+1)</f>
        <v/>
      </c>
      <c r="B270" s="84"/>
      <c r="C270" s="99"/>
      <c r="D270" s="100"/>
      <c r="E270" s="58" t="str">
        <f>IF(B270="","",ROUND((B270-Payment!prev_date)*$N$8*Payment!prev_prin_balance,2))</f>
        <v/>
      </c>
      <c r="F270" s="56"/>
      <c r="G270" s="99"/>
      <c r="H270" s="99"/>
      <c r="I270" s="58" t="str">
        <f>IF(B270="","",Payment!prev_fee_balance+G270-H270)</f>
        <v/>
      </c>
      <c r="J270" s="58" t="str">
        <f>IF(B270="","",IF(ISBLANK(D270),MIN(C270-H270,Payment!prev_int_balance+E270),0))</f>
        <v/>
      </c>
      <c r="K270" s="58" t="str">
        <f>IF(B270="","",(Payment!prev_int_balance+E270)-J270)</f>
        <v/>
      </c>
      <c r="L270" s="58" t="str">
        <f t="shared" si="0"/>
        <v/>
      </c>
      <c r="M270" s="58" t="str">
        <f>IF(B270="","",Payment!prev_prin_balance-L270)</f>
        <v/>
      </c>
      <c r="N270" s="58" t="str">
        <f t="shared" si="1"/>
        <v/>
      </c>
      <c r="O270" s="31"/>
      <c r="P270" s="78"/>
      <c r="Q270" s="31"/>
      <c r="R270" s="31"/>
      <c r="S270" s="31"/>
      <c r="T270" s="31"/>
      <c r="U270" s="31"/>
      <c r="V270" s="31"/>
      <c r="W270" s="31"/>
      <c r="X270" s="31"/>
      <c r="Y270" s="31"/>
      <c r="Z270" s="31"/>
    </row>
    <row r="271" spans="1:26" ht="12.75" customHeight="1" x14ac:dyDescent="0.3">
      <c r="A271" s="51" t="str">
        <f>IF(OR(Payment!prev_total_owed&lt;=0,Payment!prev_total_owed=""),"",Payment!prev_pmt_num+1)</f>
        <v/>
      </c>
      <c r="B271" s="84"/>
      <c r="C271" s="99"/>
      <c r="D271" s="100"/>
      <c r="E271" s="58" t="str">
        <f>IF(B271="","",ROUND((B271-Payment!prev_date)*$N$8*Payment!prev_prin_balance,2))</f>
        <v/>
      </c>
      <c r="F271" s="56"/>
      <c r="G271" s="99"/>
      <c r="H271" s="99"/>
      <c r="I271" s="58" t="str">
        <f>IF(B271="","",Payment!prev_fee_balance+G271-H271)</f>
        <v/>
      </c>
      <c r="J271" s="58" t="str">
        <f>IF(B271="","",IF(ISBLANK(D271),MIN(C271-H271,Payment!prev_int_balance+E271),0))</f>
        <v/>
      </c>
      <c r="K271" s="58" t="str">
        <f>IF(B271="","",(Payment!prev_int_balance+E271)-J271)</f>
        <v/>
      </c>
      <c r="L271" s="58" t="str">
        <f t="shared" si="0"/>
        <v/>
      </c>
      <c r="M271" s="58" t="str">
        <f>IF(B271="","",Payment!prev_prin_balance-L271)</f>
        <v/>
      </c>
      <c r="N271" s="58" t="str">
        <f t="shared" si="1"/>
        <v/>
      </c>
      <c r="O271" s="31"/>
      <c r="P271" s="78"/>
      <c r="Q271" s="31"/>
      <c r="R271" s="31"/>
      <c r="S271" s="31"/>
      <c r="T271" s="31"/>
      <c r="U271" s="31"/>
      <c r="V271" s="31"/>
      <c r="W271" s="31"/>
      <c r="X271" s="31"/>
      <c r="Y271" s="31"/>
      <c r="Z271" s="31"/>
    </row>
    <row r="272" spans="1:26" ht="12.75" customHeight="1" x14ac:dyDescent="0.3">
      <c r="A272" s="51" t="str">
        <f>IF(OR(Payment!prev_total_owed&lt;=0,Payment!prev_total_owed=""),"",Payment!prev_pmt_num+1)</f>
        <v/>
      </c>
      <c r="B272" s="84"/>
      <c r="C272" s="99"/>
      <c r="D272" s="100"/>
      <c r="E272" s="58" t="str">
        <f>IF(B272="","",ROUND((B272-Payment!prev_date)*$N$8*Payment!prev_prin_balance,2))</f>
        <v/>
      </c>
      <c r="F272" s="56"/>
      <c r="G272" s="99"/>
      <c r="H272" s="99"/>
      <c r="I272" s="58" t="str">
        <f>IF(B272="","",Payment!prev_fee_balance+G272-H272)</f>
        <v/>
      </c>
      <c r="J272" s="58" t="str">
        <f>IF(B272="","",IF(ISBLANK(D272),MIN(C272-H272,Payment!prev_int_balance+E272),0))</f>
        <v/>
      </c>
      <c r="K272" s="58" t="str">
        <f>IF(B272="","",(Payment!prev_int_balance+E272)-J272)</f>
        <v/>
      </c>
      <c r="L272" s="58" t="str">
        <f t="shared" si="0"/>
        <v/>
      </c>
      <c r="M272" s="58" t="str">
        <f>IF(B272="","",Payment!prev_prin_balance-L272)</f>
        <v/>
      </c>
      <c r="N272" s="58" t="str">
        <f t="shared" si="1"/>
        <v/>
      </c>
      <c r="O272" s="31"/>
      <c r="P272" s="78"/>
      <c r="Q272" s="31"/>
      <c r="R272" s="31"/>
      <c r="S272" s="31"/>
      <c r="T272" s="31"/>
      <c r="U272" s="31"/>
      <c r="V272" s="31"/>
      <c r="W272" s="31"/>
      <c r="X272" s="31"/>
      <c r="Y272" s="31"/>
      <c r="Z272" s="31"/>
    </row>
    <row r="273" spans="1:26" ht="12.75" customHeight="1" x14ac:dyDescent="0.3">
      <c r="A273" s="51" t="str">
        <f>IF(OR(Payment!prev_total_owed&lt;=0,Payment!prev_total_owed=""),"",Payment!prev_pmt_num+1)</f>
        <v/>
      </c>
      <c r="B273" s="84"/>
      <c r="C273" s="99"/>
      <c r="D273" s="100"/>
      <c r="E273" s="58" t="str">
        <f>IF(B273="","",ROUND((B273-Payment!prev_date)*$N$8*Payment!prev_prin_balance,2))</f>
        <v/>
      </c>
      <c r="F273" s="56"/>
      <c r="G273" s="99"/>
      <c r="H273" s="99"/>
      <c r="I273" s="58" t="str">
        <f>IF(B273="","",Payment!prev_fee_balance+G273-H273)</f>
        <v/>
      </c>
      <c r="J273" s="58" t="str">
        <f>IF(B273="","",IF(ISBLANK(D273),MIN(C273-H273,Payment!prev_int_balance+E273),0))</f>
        <v/>
      </c>
      <c r="K273" s="58" t="str">
        <f>IF(B273="","",(Payment!prev_int_balance+E273)-J273)</f>
        <v/>
      </c>
      <c r="L273" s="58" t="str">
        <f t="shared" si="0"/>
        <v/>
      </c>
      <c r="M273" s="58" t="str">
        <f>IF(B273="","",Payment!prev_prin_balance-L273)</f>
        <v/>
      </c>
      <c r="N273" s="58" t="str">
        <f t="shared" si="1"/>
        <v/>
      </c>
      <c r="O273" s="31"/>
      <c r="P273" s="78"/>
      <c r="Q273" s="31"/>
      <c r="R273" s="31"/>
      <c r="S273" s="31"/>
      <c r="T273" s="31"/>
      <c r="U273" s="31"/>
      <c r="V273" s="31"/>
      <c r="W273" s="31"/>
      <c r="X273" s="31"/>
      <c r="Y273" s="31"/>
      <c r="Z273" s="31"/>
    </row>
    <row r="274" spans="1:26" ht="12.75" customHeight="1" x14ac:dyDescent="0.3">
      <c r="A274" s="51" t="str">
        <f>IF(OR(Payment!prev_total_owed&lt;=0,Payment!prev_total_owed=""),"",Payment!prev_pmt_num+1)</f>
        <v/>
      </c>
      <c r="B274" s="84"/>
      <c r="C274" s="99"/>
      <c r="D274" s="100"/>
      <c r="E274" s="58" t="str">
        <f>IF(B274="","",ROUND((B274-Payment!prev_date)*$N$8*Payment!prev_prin_balance,2))</f>
        <v/>
      </c>
      <c r="F274" s="56"/>
      <c r="G274" s="99"/>
      <c r="H274" s="99"/>
      <c r="I274" s="58" t="str">
        <f>IF(B274="","",Payment!prev_fee_balance+G274-H274)</f>
        <v/>
      </c>
      <c r="J274" s="58" t="str">
        <f>IF(B274="","",IF(ISBLANK(D274),MIN(C274-H274,Payment!prev_int_balance+E274),0))</f>
        <v/>
      </c>
      <c r="K274" s="58" t="str">
        <f>IF(B274="","",(Payment!prev_int_balance+E274)-J274)</f>
        <v/>
      </c>
      <c r="L274" s="58" t="str">
        <f t="shared" si="0"/>
        <v/>
      </c>
      <c r="M274" s="58" t="str">
        <f>IF(B274="","",Payment!prev_prin_balance-L274)</f>
        <v/>
      </c>
      <c r="N274" s="58" t="str">
        <f t="shared" si="1"/>
        <v/>
      </c>
      <c r="O274" s="31"/>
      <c r="P274" s="78"/>
      <c r="Q274" s="31"/>
      <c r="R274" s="31"/>
      <c r="S274" s="31"/>
      <c r="T274" s="31"/>
      <c r="U274" s="31"/>
      <c r="V274" s="31"/>
      <c r="W274" s="31"/>
      <c r="X274" s="31"/>
      <c r="Y274" s="31"/>
      <c r="Z274" s="31"/>
    </row>
    <row r="275" spans="1:26" ht="12.75" customHeight="1" x14ac:dyDescent="0.3">
      <c r="A275" s="51" t="str">
        <f>IF(OR(Payment!prev_total_owed&lt;=0,Payment!prev_total_owed=""),"",Payment!prev_pmt_num+1)</f>
        <v/>
      </c>
      <c r="B275" s="84"/>
      <c r="C275" s="99"/>
      <c r="D275" s="100"/>
      <c r="E275" s="58" t="str">
        <f>IF(B275="","",ROUND((B275-Payment!prev_date)*$N$8*Payment!prev_prin_balance,2))</f>
        <v/>
      </c>
      <c r="F275" s="56"/>
      <c r="G275" s="99"/>
      <c r="H275" s="99"/>
      <c r="I275" s="58" t="str">
        <f>IF(B275="","",Payment!prev_fee_balance+G275-H275)</f>
        <v/>
      </c>
      <c r="J275" s="58" t="str">
        <f>IF(B275="","",IF(ISBLANK(D275),MIN(C275-H275,Payment!prev_int_balance+E275),0))</f>
        <v/>
      </c>
      <c r="K275" s="58" t="str">
        <f>IF(B275="","",(Payment!prev_int_balance+E275)-J275)</f>
        <v/>
      </c>
      <c r="L275" s="58" t="str">
        <f t="shared" si="0"/>
        <v/>
      </c>
      <c r="M275" s="58" t="str">
        <f>IF(B275="","",Payment!prev_prin_balance-L275)</f>
        <v/>
      </c>
      <c r="N275" s="58" t="str">
        <f t="shared" si="1"/>
        <v/>
      </c>
      <c r="O275" s="31"/>
      <c r="P275" s="78"/>
      <c r="Q275" s="31"/>
      <c r="R275" s="31"/>
      <c r="S275" s="31"/>
      <c r="T275" s="31"/>
      <c r="U275" s="31"/>
      <c r="V275" s="31"/>
      <c r="W275" s="31"/>
      <c r="X275" s="31"/>
      <c r="Y275" s="31"/>
      <c r="Z275" s="31"/>
    </row>
    <row r="276" spans="1:26" ht="12.75" customHeight="1" x14ac:dyDescent="0.3">
      <c r="A276" s="51" t="str">
        <f>IF(OR(Payment!prev_total_owed&lt;=0,Payment!prev_total_owed=""),"",Payment!prev_pmt_num+1)</f>
        <v/>
      </c>
      <c r="B276" s="84"/>
      <c r="C276" s="99"/>
      <c r="D276" s="100"/>
      <c r="E276" s="58" t="str">
        <f>IF(B276="","",ROUND((B276-Payment!prev_date)*$N$8*Payment!prev_prin_balance,2))</f>
        <v/>
      </c>
      <c r="F276" s="56"/>
      <c r="G276" s="99"/>
      <c r="H276" s="99"/>
      <c r="I276" s="58" t="str">
        <f>IF(B276="","",Payment!prev_fee_balance+G276-H276)</f>
        <v/>
      </c>
      <c r="J276" s="58" t="str">
        <f>IF(B276="","",IF(ISBLANK(D276),MIN(C276-H276,Payment!prev_int_balance+E276),0))</f>
        <v/>
      </c>
      <c r="K276" s="58" t="str">
        <f>IF(B276="","",(Payment!prev_int_balance+E276)-J276)</f>
        <v/>
      </c>
      <c r="L276" s="58" t="str">
        <f t="shared" si="0"/>
        <v/>
      </c>
      <c r="M276" s="58" t="str">
        <f>IF(B276="","",Payment!prev_prin_balance-L276)</f>
        <v/>
      </c>
      <c r="N276" s="58" t="str">
        <f t="shared" si="1"/>
        <v/>
      </c>
      <c r="O276" s="31"/>
      <c r="P276" s="78"/>
      <c r="Q276" s="31"/>
      <c r="R276" s="31"/>
      <c r="S276" s="31"/>
      <c r="T276" s="31"/>
      <c r="U276" s="31"/>
      <c r="V276" s="31"/>
      <c r="W276" s="31"/>
      <c r="X276" s="31"/>
      <c r="Y276" s="31"/>
      <c r="Z276" s="31"/>
    </row>
    <row r="277" spans="1:26" ht="12.75" customHeight="1" x14ac:dyDescent="0.3">
      <c r="A277" s="51" t="str">
        <f>IF(OR(Payment!prev_total_owed&lt;=0,Payment!prev_total_owed=""),"",Payment!prev_pmt_num+1)</f>
        <v/>
      </c>
      <c r="B277" s="84"/>
      <c r="C277" s="99"/>
      <c r="D277" s="100"/>
      <c r="E277" s="58" t="str">
        <f>IF(B277="","",ROUND((B277-Payment!prev_date)*$N$8*Payment!prev_prin_balance,2))</f>
        <v/>
      </c>
      <c r="F277" s="56"/>
      <c r="G277" s="99"/>
      <c r="H277" s="99"/>
      <c r="I277" s="58" t="str">
        <f>IF(B277="","",Payment!prev_fee_balance+G277-H277)</f>
        <v/>
      </c>
      <c r="J277" s="58" t="str">
        <f>IF(B277="","",IF(ISBLANK(D277),MIN(C277-H277,Payment!prev_int_balance+E277),0))</f>
        <v/>
      </c>
      <c r="K277" s="58" t="str">
        <f>IF(B277="","",(Payment!prev_int_balance+E277)-J277)</f>
        <v/>
      </c>
      <c r="L277" s="58" t="str">
        <f t="shared" si="0"/>
        <v/>
      </c>
      <c r="M277" s="58" t="str">
        <f>IF(B277="","",Payment!prev_prin_balance-L277)</f>
        <v/>
      </c>
      <c r="N277" s="58" t="str">
        <f t="shared" si="1"/>
        <v/>
      </c>
      <c r="O277" s="31"/>
      <c r="P277" s="78"/>
      <c r="Q277" s="31"/>
      <c r="R277" s="31"/>
      <c r="S277" s="31"/>
      <c r="T277" s="31"/>
      <c r="U277" s="31"/>
      <c r="V277" s="31"/>
      <c r="W277" s="31"/>
      <c r="X277" s="31"/>
      <c r="Y277" s="31"/>
      <c r="Z277" s="31"/>
    </row>
    <row r="278" spans="1:26" ht="12.75" customHeight="1" x14ac:dyDescent="0.3">
      <c r="A278" s="51" t="str">
        <f>IF(OR(Payment!prev_total_owed&lt;=0,Payment!prev_total_owed=""),"",Payment!prev_pmt_num+1)</f>
        <v/>
      </c>
      <c r="B278" s="84"/>
      <c r="C278" s="99"/>
      <c r="D278" s="100"/>
      <c r="E278" s="58" t="str">
        <f>IF(B278="","",ROUND((B278-Payment!prev_date)*$N$8*Payment!prev_prin_balance,2))</f>
        <v/>
      </c>
      <c r="F278" s="56"/>
      <c r="G278" s="99"/>
      <c r="H278" s="99"/>
      <c r="I278" s="58" t="str">
        <f>IF(B278="","",Payment!prev_fee_balance+G278-H278)</f>
        <v/>
      </c>
      <c r="J278" s="58" t="str">
        <f>IF(B278="","",IF(ISBLANK(D278),MIN(C278-H278,Payment!prev_int_balance+E278),0))</f>
        <v/>
      </c>
      <c r="K278" s="58" t="str">
        <f>IF(B278="","",(Payment!prev_int_balance+E278)-J278)</f>
        <v/>
      </c>
      <c r="L278" s="58" t="str">
        <f t="shared" si="0"/>
        <v/>
      </c>
      <c r="M278" s="58" t="str">
        <f>IF(B278="","",Payment!prev_prin_balance-L278)</f>
        <v/>
      </c>
      <c r="N278" s="58" t="str">
        <f t="shared" si="1"/>
        <v/>
      </c>
      <c r="O278" s="31"/>
      <c r="P278" s="78"/>
      <c r="Q278" s="31"/>
      <c r="R278" s="31"/>
      <c r="S278" s="31"/>
      <c r="T278" s="31"/>
      <c r="U278" s="31"/>
      <c r="V278" s="31"/>
      <c r="W278" s="31"/>
      <c r="X278" s="31"/>
      <c r="Y278" s="31"/>
      <c r="Z278" s="31"/>
    </row>
    <row r="279" spans="1:26" ht="12.75" customHeight="1" x14ac:dyDescent="0.3">
      <c r="A279" s="51" t="str">
        <f>IF(OR(Payment!prev_total_owed&lt;=0,Payment!prev_total_owed=""),"",Payment!prev_pmt_num+1)</f>
        <v/>
      </c>
      <c r="B279" s="84"/>
      <c r="C279" s="99"/>
      <c r="D279" s="100"/>
      <c r="E279" s="58" t="str">
        <f>IF(B279="","",ROUND((B279-Payment!prev_date)*$N$8*Payment!prev_prin_balance,2))</f>
        <v/>
      </c>
      <c r="F279" s="56"/>
      <c r="G279" s="99"/>
      <c r="H279" s="99"/>
      <c r="I279" s="58" t="str">
        <f>IF(B279="","",Payment!prev_fee_balance+G279-H279)</f>
        <v/>
      </c>
      <c r="J279" s="58" t="str">
        <f>IF(B279="","",IF(ISBLANK(D279),MIN(C279-H279,Payment!prev_int_balance+E279),0))</f>
        <v/>
      </c>
      <c r="K279" s="58" t="str">
        <f>IF(B279="","",(Payment!prev_int_balance+E279)-J279)</f>
        <v/>
      </c>
      <c r="L279" s="58" t="str">
        <f t="shared" si="0"/>
        <v/>
      </c>
      <c r="M279" s="58" t="str">
        <f>IF(B279="","",Payment!prev_prin_balance-L279)</f>
        <v/>
      </c>
      <c r="N279" s="58" t="str">
        <f t="shared" si="1"/>
        <v/>
      </c>
      <c r="O279" s="31"/>
      <c r="P279" s="78"/>
      <c r="Q279" s="31"/>
      <c r="R279" s="31"/>
      <c r="S279" s="31"/>
      <c r="T279" s="31"/>
      <c r="U279" s="31"/>
      <c r="V279" s="31"/>
      <c r="W279" s="31"/>
      <c r="X279" s="31"/>
      <c r="Y279" s="31"/>
      <c r="Z279" s="31"/>
    </row>
    <row r="280" spans="1:26" ht="12.75" customHeight="1" x14ac:dyDescent="0.3">
      <c r="A280" s="51" t="str">
        <f>IF(OR(Payment!prev_total_owed&lt;=0,Payment!prev_total_owed=""),"",Payment!prev_pmt_num+1)</f>
        <v/>
      </c>
      <c r="B280" s="84"/>
      <c r="C280" s="99"/>
      <c r="D280" s="100"/>
      <c r="E280" s="58" t="str">
        <f>IF(B280="","",ROUND((B280-Payment!prev_date)*$N$8*Payment!prev_prin_balance,2))</f>
        <v/>
      </c>
      <c r="F280" s="56"/>
      <c r="G280" s="99"/>
      <c r="H280" s="99"/>
      <c r="I280" s="58" t="str">
        <f>IF(B280="","",Payment!prev_fee_balance+G280-H280)</f>
        <v/>
      </c>
      <c r="J280" s="58" t="str">
        <f>IF(B280="","",IF(ISBLANK(D280),MIN(C280-H280,Payment!prev_int_balance+E280),0))</f>
        <v/>
      </c>
      <c r="K280" s="58" t="str">
        <f>IF(B280="","",(Payment!prev_int_balance+E280)-J280)</f>
        <v/>
      </c>
      <c r="L280" s="58" t="str">
        <f t="shared" si="0"/>
        <v/>
      </c>
      <c r="M280" s="58" t="str">
        <f>IF(B280="","",Payment!prev_prin_balance-L280)</f>
        <v/>
      </c>
      <c r="N280" s="58" t="str">
        <f t="shared" si="1"/>
        <v/>
      </c>
      <c r="O280" s="31"/>
      <c r="P280" s="78"/>
      <c r="Q280" s="31"/>
      <c r="R280" s="31"/>
      <c r="S280" s="31"/>
      <c r="T280" s="31"/>
      <c r="U280" s="31"/>
      <c r="V280" s="31"/>
      <c r="W280" s="31"/>
      <c r="X280" s="31"/>
      <c r="Y280" s="31"/>
      <c r="Z280" s="31"/>
    </row>
    <row r="281" spans="1:26" ht="12.75" customHeight="1" x14ac:dyDescent="0.3">
      <c r="A281" s="51" t="str">
        <f>IF(OR(Payment!prev_total_owed&lt;=0,Payment!prev_total_owed=""),"",Payment!prev_pmt_num+1)</f>
        <v/>
      </c>
      <c r="B281" s="84"/>
      <c r="C281" s="99"/>
      <c r="D281" s="100"/>
      <c r="E281" s="58" t="str">
        <f>IF(B281="","",ROUND((B281-Payment!prev_date)*$N$8*Payment!prev_prin_balance,2))</f>
        <v/>
      </c>
      <c r="F281" s="56"/>
      <c r="G281" s="99"/>
      <c r="H281" s="99"/>
      <c r="I281" s="58" t="str">
        <f>IF(B281="","",Payment!prev_fee_balance+G281-H281)</f>
        <v/>
      </c>
      <c r="J281" s="58" t="str">
        <f>IF(B281="","",IF(ISBLANK(D281),MIN(C281-H281,Payment!prev_int_balance+E281),0))</f>
        <v/>
      </c>
      <c r="K281" s="58" t="str">
        <f>IF(B281="","",(Payment!prev_int_balance+E281)-J281)</f>
        <v/>
      </c>
      <c r="L281" s="58" t="str">
        <f t="shared" si="0"/>
        <v/>
      </c>
      <c r="M281" s="58" t="str">
        <f>IF(B281="","",Payment!prev_prin_balance-L281)</f>
        <v/>
      </c>
      <c r="N281" s="58" t="str">
        <f t="shared" si="1"/>
        <v/>
      </c>
      <c r="O281" s="31"/>
      <c r="P281" s="78"/>
      <c r="Q281" s="31"/>
      <c r="R281" s="31"/>
      <c r="S281" s="31"/>
      <c r="T281" s="31"/>
      <c r="U281" s="31"/>
      <c r="V281" s="31"/>
      <c r="W281" s="31"/>
      <c r="X281" s="31"/>
      <c r="Y281" s="31"/>
      <c r="Z281" s="31"/>
    </row>
    <row r="282" spans="1:26" ht="12.75" customHeight="1" x14ac:dyDescent="0.3">
      <c r="A282" s="51" t="str">
        <f>IF(OR(Payment!prev_total_owed&lt;=0,Payment!prev_total_owed=""),"",Payment!prev_pmt_num+1)</f>
        <v/>
      </c>
      <c r="B282" s="84"/>
      <c r="C282" s="99"/>
      <c r="D282" s="100"/>
      <c r="E282" s="58" t="str">
        <f>IF(B282="","",ROUND((B282-Payment!prev_date)*$N$8*Payment!prev_prin_balance,2))</f>
        <v/>
      </c>
      <c r="F282" s="56"/>
      <c r="G282" s="99"/>
      <c r="H282" s="99"/>
      <c r="I282" s="58" t="str">
        <f>IF(B282="","",Payment!prev_fee_balance+G282-H282)</f>
        <v/>
      </c>
      <c r="J282" s="58" t="str">
        <f>IF(B282="","",IF(ISBLANK(D282),MIN(C282-H282,Payment!prev_int_balance+E282),0))</f>
        <v/>
      </c>
      <c r="K282" s="58" t="str">
        <f>IF(B282="","",(Payment!prev_int_balance+E282)-J282)</f>
        <v/>
      </c>
      <c r="L282" s="58" t="str">
        <f t="shared" si="0"/>
        <v/>
      </c>
      <c r="M282" s="58" t="str">
        <f>IF(B282="","",Payment!prev_prin_balance-L282)</f>
        <v/>
      </c>
      <c r="N282" s="58" t="str">
        <f t="shared" si="1"/>
        <v/>
      </c>
      <c r="O282" s="31"/>
      <c r="P282" s="78"/>
      <c r="Q282" s="31"/>
      <c r="R282" s="31"/>
      <c r="S282" s="31"/>
      <c r="T282" s="31"/>
      <c r="U282" s="31"/>
      <c r="V282" s="31"/>
      <c r="W282" s="31"/>
      <c r="X282" s="31"/>
      <c r="Y282" s="31"/>
      <c r="Z282" s="31"/>
    </row>
    <row r="283" spans="1:26" ht="12.75" customHeight="1" x14ac:dyDescent="0.3">
      <c r="A283" s="51" t="str">
        <f>IF(OR(Payment!prev_total_owed&lt;=0,Payment!prev_total_owed=""),"",Payment!prev_pmt_num+1)</f>
        <v/>
      </c>
      <c r="B283" s="84"/>
      <c r="C283" s="99"/>
      <c r="D283" s="100"/>
      <c r="E283" s="58" t="str">
        <f>IF(B283="","",ROUND((B283-Payment!prev_date)*$N$8*Payment!prev_prin_balance,2))</f>
        <v/>
      </c>
      <c r="F283" s="56"/>
      <c r="G283" s="99"/>
      <c r="H283" s="99"/>
      <c r="I283" s="58" t="str">
        <f>IF(B283="","",Payment!prev_fee_balance+G283-H283)</f>
        <v/>
      </c>
      <c r="J283" s="58" t="str">
        <f>IF(B283="","",IF(ISBLANK(D283),MIN(C283-H283,Payment!prev_int_balance+E283),0))</f>
        <v/>
      </c>
      <c r="K283" s="58" t="str">
        <f>IF(B283="","",(Payment!prev_int_balance+E283)-J283)</f>
        <v/>
      </c>
      <c r="L283" s="58" t="str">
        <f t="shared" si="0"/>
        <v/>
      </c>
      <c r="M283" s="58" t="str">
        <f>IF(B283="","",Payment!prev_prin_balance-L283)</f>
        <v/>
      </c>
      <c r="N283" s="58" t="str">
        <f t="shared" si="1"/>
        <v/>
      </c>
      <c r="O283" s="31"/>
      <c r="P283" s="78"/>
      <c r="Q283" s="31"/>
      <c r="R283" s="31"/>
      <c r="S283" s="31"/>
      <c r="T283" s="31"/>
      <c r="U283" s="31"/>
      <c r="V283" s="31"/>
      <c r="W283" s="31"/>
      <c r="X283" s="31"/>
      <c r="Y283" s="31"/>
      <c r="Z283" s="31"/>
    </row>
    <row r="284" spans="1:26" ht="12.75" customHeight="1" x14ac:dyDescent="0.3">
      <c r="A284" s="51" t="str">
        <f>IF(OR(Payment!prev_total_owed&lt;=0,Payment!prev_total_owed=""),"",Payment!prev_pmt_num+1)</f>
        <v/>
      </c>
      <c r="B284" s="84"/>
      <c r="C284" s="99"/>
      <c r="D284" s="100"/>
      <c r="E284" s="58" t="str">
        <f>IF(B284="","",ROUND((B284-Payment!prev_date)*$N$8*Payment!prev_prin_balance,2))</f>
        <v/>
      </c>
      <c r="F284" s="56"/>
      <c r="G284" s="99"/>
      <c r="H284" s="99"/>
      <c r="I284" s="58" t="str">
        <f>IF(B284="","",Payment!prev_fee_balance+G284-H284)</f>
        <v/>
      </c>
      <c r="J284" s="58" t="str">
        <f>IF(B284="","",IF(ISBLANK(D284),MIN(C284-H284,Payment!prev_int_balance+E284),0))</f>
        <v/>
      </c>
      <c r="K284" s="58" t="str">
        <f>IF(B284="","",(Payment!prev_int_balance+E284)-J284)</f>
        <v/>
      </c>
      <c r="L284" s="58" t="str">
        <f t="shared" si="0"/>
        <v/>
      </c>
      <c r="M284" s="58" t="str">
        <f>IF(B284="","",Payment!prev_prin_balance-L284)</f>
        <v/>
      </c>
      <c r="N284" s="58" t="str">
        <f t="shared" si="1"/>
        <v/>
      </c>
      <c r="O284" s="31"/>
      <c r="P284" s="78"/>
      <c r="Q284" s="31"/>
      <c r="R284" s="31"/>
      <c r="S284" s="31"/>
      <c r="T284" s="31"/>
      <c r="U284" s="31"/>
      <c r="V284" s="31"/>
      <c r="W284" s="31"/>
      <c r="X284" s="31"/>
      <c r="Y284" s="31"/>
      <c r="Z284" s="31"/>
    </row>
    <row r="285" spans="1:26" ht="12.75" customHeight="1" x14ac:dyDescent="0.3">
      <c r="A285" s="51" t="str">
        <f>IF(OR(Payment!prev_total_owed&lt;=0,Payment!prev_total_owed=""),"",Payment!prev_pmt_num+1)</f>
        <v/>
      </c>
      <c r="B285" s="84"/>
      <c r="C285" s="99"/>
      <c r="D285" s="100"/>
      <c r="E285" s="58" t="str">
        <f>IF(B285="","",ROUND((B285-Payment!prev_date)*$N$8*Payment!prev_prin_balance,2))</f>
        <v/>
      </c>
      <c r="F285" s="56"/>
      <c r="G285" s="99"/>
      <c r="H285" s="99"/>
      <c r="I285" s="58" t="str">
        <f>IF(B285="","",Payment!prev_fee_balance+G285-H285)</f>
        <v/>
      </c>
      <c r="J285" s="58" t="str">
        <f>IF(B285="","",IF(ISBLANK(D285),MIN(C285-H285,Payment!prev_int_balance+E285),0))</f>
        <v/>
      </c>
      <c r="K285" s="58" t="str">
        <f>IF(B285="","",(Payment!prev_int_balance+E285)-J285)</f>
        <v/>
      </c>
      <c r="L285" s="58" t="str">
        <f t="shared" si="0"/>
        <v/>
      </c>
      <c r="M285" s="58" t="str">
        <f>IF(B285="","",Payment!prev_prin_balance-L285)</f>
        <v/>
      </c>
      <c r="N285" s="58" t="str">
        <f t="shared" si="1"/>
        <v/>
      </c>
      <c r="O285" s="31"/>
      <c r="P285" s="78"/>
      <c r="Q285" s="31"/>
      <c r="R285" s="31"/>
      <c r="S285" s="31"/>
      <c r="T285" s="31"/>
      <c r="U285" s="31"/>
      <c r="V285" s="31"/>
      <c r="W285" s="31"/>
      <c r="X285" s="31"/>
      <c r="Y285" s="31"/>
      <c r="Z285" s="31"/>
    </row>
    <row r="286" spans="1:26" ht="12.75" customHeight="1" x14ac:dyDescent="0.3">
      <c r="A286" s="51" t="str">
        <f>IF(OR(Payment!prev_total_owed&lt;=0,Payment!prev_total_owed=""),"",Payment!prev_pmt_num+1)</f>
        <v/>
      </c>
      <c r="B286" s="84"/>
      <c r="C286" s="99"/>
      <c r="D286" s="100"/>
      <c r="E286" s="58" t="str">
        <f>IF(B286="","",ROUND((B286-Payment!prev_date)*$N$8*Payment!prev_prin_balance,2))</f>
        <v/>
      </c>
      <c r="F286" s="56"/>
      <c r="G286" s="99"/>
      <c r="H286" s="99"/>
      <c r="I286" s="58" t="str">
        <f>IF(B286="","",Payment!prev_fee_balance+G286-H286)</f>
        <v/>
      </c>
      <c r="J286" s="58" t="str">
        <f>IF(B286="","",IF(ISBLANK(D286),MIN(C286-H286,Payment!prev_int_balance+E286),0))</f>
        <v/>
      </c>
      <c r="K286" s="58" t="str">
        <f>IF(B286="","",(Payment!prev_int_balance+E286)-J286)</f>
        <v/>
      </c>
      <c r="L286" s="58" t="str">
        <f t="shared" si="0"/>
        <v/>
      </c>
      <c r="M286" s="58" t="str">
        <f>IF(B286="","",Payment!prev_prin_balance-L286)</f>
        <v/>
      </c>
      <c r="N286" s="58" t="str">
        <f t="shared" si="1"/>
        <v/>
      </c>
      <c r="O286" s="31"/>
      <c r="P286" s="78"/>
      <c r="Q286" s="31"/>
      <c r="R286" s="31"/>
      <c r="S286" s="31"/>
      <c r="T286" s="31"/>
      <c r="U286" s="31"/>
      <c r="V286" s="31"/>
      <c r="W286" s="31"/>
      <c r="X286" s="31"/>
      <c r="Y286" s="31"/>
      <c r="Z286" s="31"/>
    </row>
    <row r="287" spans="1:26" ht="12.75" customHeight="1" x14ac:dyDescent="0.3">
      <c r="A287" s="51" t="str">
        <f>IF(OR(Payment!prev_total_owed&lt;=0,Payment!prev_total_owed=""),"",Payment!prev_pmt_num+1)</f>
        <v/>
      </c>
      <c r="B287" s="84"/>
      <c r="C287" s="99"/>
      <c r="D287" s="100"/>
      <c r="E287" s="58" t="str">
        <f>IF(B287="","",ROUND((B287-Payment!prev_date)*$N$8*Payment!prev_prin_balance,2))</f>
        <v/>
      </c>
      <c r="F287" s="56"/>
      <c r="G287" s="99"/>
      <c r="H287" s="99"/>
      <c r="I287" s="58" t="str">
        <f>IF(B287="","",Payment!prev_fee_balance+G287-H287)</f>
        <v/>
      </c>
      <c r="J287" s="58" t="str">
        <f>IF(B287="","",IF(ISBLANK(D287),MIN(C287-H287,Payment!prev_int_balance+E287),0))</f>
        <v/>
      </c>
      <c r="K287" s="58" t="str">
        <f>IF(B287="","",(Payment!prev_int_balance+E287)-J287)</f>
        <v/>
      </c>
      <c r="L287" s="58" t="str">
        <f t="shared" si="0"/>
        <v/>
      </c>
      <c r="M287" s="58" t="str">
        <f>IF(B287="","",Payment!prev_prin_balance-L287)</f>
        <v/>
      </c>
      <c r="N287" s="58" t="str">
        <f t="shared" si="1"/>
        <v/>
      </c>
      <c r="O287" s="31"/>
      <c r="P287" s="78"/>
      <c r="Q287" s="31"/>
      <c r="R287" s="31"/>
      <c r="S287" s="31"/>
      <c r="T287" s="31"/>
      <c r="U287" s="31"/>
      <c r="V287" s="31"/>
      <c r="W287" s="31"/>
      <c r="X287" s="31"/>
      <c r="Y287" s="31"/>
      <c r="Z287" s="31"/>
    </row>
    <row r="288" spans="1:26" ht="12.75" customHeight="1" x14ac:dyDescent="0.3">
      <c r="A288" s="51" t="str">
        <f>IF(OR(Payment!prev_total_owed&lt;=0,Payment!prev_total_owed=""),"",Payment!prev_pmt_num+1)</f>
        <v/>
      </c>
      <c r="B288" s="84"/>
      <c r="C288" s="99"/>
      <c r="D288" s="100"/>
      <c r="E288" s="58" t="str">
        <f>IF(B288="","",ROUND((B288-Payment!prev_date)*$N$8*Payment!prev_prin_balance,2))</f>
        <v/>
      </c>
      <c r="F288" s="56"/>
      <c r="G288" s="99"/>
      <c r="H288" s="99"/>
      <c r="I288" s="58" t="str">
        <f>IF(B288="","",Payment!prev_fee_balance+G288-H288)</f>
        <v/>
      </c>
      <c r="J288" s="58" t="str">
        <f>IF(B288="","",IF(ISBLANK(D288),MIN(C288-H288,Payment!prev_int_balance+E288),0))</f>
        <v/>
      </c>
      <c r="K288" s="58" t="str">
        <f>IF(B288="","",(Payment!prev_int_balance+E288)-J288)</f>
        <v/>
      </c>
      <c r="L288" s="58" t="str">
        <f t="shared" si="0"/>
        <v/>
      </c>
      <c r="M288" s="58" t="str">
        <f>IF(B288="","",Payment!prev_prin_balance-L288)</f>
        <v/>
      </c>
      <c r="N288" s="58" t="str">
        <f t="shared" si="1"/>
        <v/>
      </c>
      <c r="O288" s="31"/>
      <c r="P288" s="78"/>
      <c r="Q288" s="31"/>
      <c r="R288" s="31"/>
      <c r="S288" s="31"/>
      <c r="T288" s="31"/>
      <c r="U288" s="31"/>
      <c r="V288" s="31"/>
      <c r="W288" s="31"/>
      <c r="X288" s="31"/>
      <c r="Y288" s="31"/>
      <c r="Z288" s="31"/>
    </row>
    <row r="289" spans="1:26" ht="12.75" customHeight="1" x14ac:dyDescent="0.3">
      <c r="A289" s="51" t="str">
        <f>IF(OR(Payment!prev_total_owed&lt;=0,Payment!prev_total_owed=""),"",Payment!prev_pmt_num+1)</f>
        <v/>
      </c>
      <c r="B289" s="84"/>
      <c r="C289" s="99"/>
      <c r="D289" s="100"/>
      <c r="E289" s="58" t="str">
        <f>IF(B289="","",ROUND((B289-Payment!prev_date)*$N$8*Payment!prev_prin_balance,2))</f>
        <v/>
      </c>
      <c r="F289" s="56"/>
      <c r="G289" s="99"/>
      <c r="H289" s="99"/>
      <c r="I289" s="58" t="str">
        <f>IF(B289="","",Payment!prev_fee_balance+G289-H289)</f>
        <v/>
      </c>
      <c r="J289" s="58" t="str">
        <f>IF(B289="","",IF(ISBLANK(D289),MIN(C289-H289,Payment!prev_int_balance+E289),0))</f>
        <v/>
      </c>
      <c r="K289" s="58" t="str">
        <f>IF(B289="","",(Payment!prev_int_balance+E289)-J289)</f>
        <v/>
      </c>
      <c r="L289" s="58" t="str">
        <f t="shared" si="0"/>
        <v/>
      </c>
      <c r="M289" s="58" t="str">
        <f>IF(B289="","",Payment!prev_prin_balance-L289)</f>
        <v/>
      </c>
      <c r="N289" s="58" t="str">
        <f t="shared" si="1"/>
        <v/>
      </c>
      <c r="O289" s="31"/>
      <c r="P289" s="78"/>
      <c r="Q289" s="31"/>
      <c r="R289" s="31"/>
      <c r="S289" s="31"/>
      <c r="T289" s="31"/>
      <c r="U289" s="31"/>
      <c r="V289" s="31"/>
      <c r="W289" s="31"/>
      <c r="X289" s="31"/>
      <c r="Y289" s="31"/>
      <c r="Z289" s="31"/>
    </row>
    <row r="290" spans="1:26" ht="12.75" customHeight="1" x14ac:dyDescent="0.3">
      <c r="A290" s="51" t="str">
        <f>IF(OR(Payment!prev_total_owed&lt;=0,Payment!prev_total_owed=""),"",Payment!prev_pmt_num+1)</f>
        <v/>
      </c>
      <c r="B290" s="84"/>
      <c r="C290" s="99"/>
      <c r="D290" s="100"/>
      <c r="E290" s="58" t="str">
        <f>IF(B290="","",ROUND((B290-Payment!prev_date)*$N$8*Payment!prev_prin_balance,2))</f>
        <v/>
      </c>
      <c r="F290" s="56"/>
      <c r="G290" s="99"/>
      <c r="H290" s="99"/>
      <c r="I290" s="58" t="str">
        <f>IF(B290="","",Payment!prev_fee_balance+G290-H290)</f>
        <v/>
      </c>
      <c r="J290" s="58" t="str">
        <f>IF(B290="","",IF(ISBLANK(D290),MIN(C290-H290,Payment!prev_int_balance+E290),0))</f>
        <v/>
      </c>
      <c r="K290" s="58" t="str">
        <f>IF(B290="","",(Payment!prev_int_balance+E290)-J290)</f>
        <v/>
      </c>
      <c r="L290" s="58" t="str">
        <f t="shared" si="0"/>
        <v/>
      </c>
      <c r="M290" s="58" t="str">
        <f>IF(B290="","",Payment!prev_prin_balance-L290)</f>
        <v/>
      </c>
      <c r="N290" s="58" t="str">
        <f t="shared" si="1"/>
        <v/>
      </c>
      <c r="O290" s="31"/>
      <c r="P290" s="78"/>
      <c r="Q290" s="31"/>
      <c r="R290" s="31"/>
      <c r="S290" s="31"/>
      <c r="T290" s="31"/>
      <c r="U290" s="31"/>
      <c r="V290" s="31"/>
      <c r="W290" s="31"/>
      <c r="X290" s="31"/>
      <c r="Y290" s="31"/>
      <c r="Z290" s="31"/>
    </row>
    <row r="291" spans="1:26" ht="12.75" customHeight="1" x14ac:dyDescent="0.3">
      <c r="A291" s="51" t="str">
        <f>IF(OR(Payment!prev_total_owed&lt;=0,Payment!prev_total_owed=""),"",Payment!prev_pmt_num+1)</f>
        <v/>
      </c>
      <c r="B291" s="84"/>
      <c r="C291" s="99"/>
      <c r="D291" s="100"/>
      <c r="E291" s="58" t="str">
        <f>IF(B291="","",ROUND((B291-Payment!prev_date)*$N$8*Payment!prev_prin_balance,2))</f>
        <v/>
      </c>
      <c r="F291" s="56"/>
      <c r="G291" s="99"/>
      <c r="H291" s="99"/>
      <c r="I291" s="58" t="str">
        <f>IF(B291="","",Payment!prev_fee_balance+G291-H291)</f>
        <v/>
      </c>
      <c r="J291" s="58" t="str">
        <f>IF(B291="","",IF(ISBLANK(D291),MIN(C291-H291,Payment!prev_int_balance+E291),0))</f>
        <v/>
      </c>
      <c r="K291" s="58" t="str">
        <f>IF(B291="","",(Payment!prev_int_balance+E291)-J291)</f>
        <v/>
      </c>
      <c r="L291" s="58" t="str">
        <f t="shared" si="0"/>
        <v/>
      </c>
      <c r="M291" s="58" t="str">
        <f>IF(B291="","",Payment!prev_prin_balance-L291)</f>
        <v/>
      </c>
      <c r="N291" s="58" t="str">
        <f t="shared" si="1"/>
        <v/>
      </c>
      <c r="O291" s="31"/>
      <c r="P291" s="78"/>
      <c r="Q291" s="31"/>
      <c r="R291" s="31"/>
      <c r="S291" s="31"/>
      <c r="T291" s="31"/>
      <c r="U291" s="31"/>
      <c r="V291" s="31"/>
      <c r="W291" s="31"/>
      <c r="X291" s="31"/>
      <c r="Y291" s="31"/>
      <c r="Z291" s="31"/>
    </row>
    <row r="292" spans="1:26" ht="12.75" customHeight="1" x14ac:dyDescent="0.3">
      <c r="A292" s="51" t="str">
        <f>IF(OR(Payment!prev_total_owed&lt;=0,Payment!prev_total_owed=""),"",Payment!prev_pmt_num+1)</f>
        <v/>
      </c>
      <c r="B292" s="84"/>
      <c r="C292" s="99"/>
      <c r="D292" s="100"/>
      <c r="E292" s="58" t="str">
        <f>IF(B292="","",ROUND((B292-Payment!prev_date)*$N$8*Payment!prev_prin_balance,2))</f>
        <v/>
      </c>
      <c r="F292" s="56"/>
      <c r="G292" s="99"/>
      <c r="H292" s="99"/>
      <c r="I292" s="58" t="str">
        <f>IF(B292="","",Payment!prev_fee_balance+G292-H292)</f>
        <v/>
      </c>
      <c r="J292" s="58" t="str">
        <f>IF(B292="","",IF(ISBLANK(D292),MIN(C292-H292,Payment!prev_int_balance+E292),0))</f>
        <v/>
      </c>
      <c r="K292" s="58" t="str">
        <f>IF(B292="","",(Payment!prev_int_balance+E292)-J292)</f>
        <v/>
      </c>
      <c r="L292" s="58" t="str">
        <f t="shared" si="0"/>
        <v/>
      </c>
      <c r="M292" s="58" t="str">
        <f>IF(B292="","",Payment!prev_prin_balance-L292)</f>
        <v/>
      </c>
      <c r="N292" s="58" t="str">
        <f t="shared" si="1"/>
        <v/>
      </c>
      <c r="O292" s="31"/>
      <c r="P292" s="78"/>
      <c r="Q292" s="31"/>
      <c r="R292" s="31"/>
      <c r="S292" s="31"/>
      <c r="T292" s="31"/>
      <c r="U292" s="31"/>
      <c r="V292" s="31"/>
      <c r="W292" s="31"/>
      <c r="X292" s="31"/>
      <c r="Y292" s="31"/>
      <c r="Z292" s="31"/>
    </row>
    <row r="293" spans="1:26" ht="12.75" customHeight="1" x14ac:dyDescent="0.3">
      <c r="A293" s="51" t="str">
        <f>IF(OR(Payment!prev_total_owed&lt;=0,Payment!prev_total_owed=""),"",Payment!prev_pmt_num+1)</f>
        <v/>
      </c>
      <c r="B293" s="84"/>
      <c r="C293" s="99"/>
      <c r="D293" s="100"/>
      <c r="E293" s="58" t="str">
        <f>IF(B293="","",ROUND((B293-Payment!prev_date)*$N$8*Payment!prev_prin_balance,2))</f>
        <v/>
      </c>
      <c r="F293" s="56"/>
      <c r="G293" s="99"/>
      <c r="H293" s="99"/>
      <c r="I293" s="58" t="str">
        <f>IF(B293="","",Payment!prev_fee_balance+G293-H293)</f>
        <v/>
      </c>
      <c r="J293" s="58" t="str">
        <f>IF(B293="","",IF(ISBLANK(D293),MIN(C293-H293,Payment!prev_int_balance+E293),0))</f>
        <v/>
      </c>
      <c r="K293" s="58" t="str">
        <f>IF(B293="","",(Payment!prev_int_balance+E293)-J293)</f>
        <v/>
      </c>
      <c r="L293" s="58" t="str">
        <f t="shared" si="0"/>
        <v/>
      </c>
      <c r="M293" s="58" t="str">
        <f>IF(B293="","",Payment!prev_prin_balance-L293)</f>
        <v/>
      </c>
      <c r="N293" s="58" t="str">
        <f t="shared" si="1"/>
        <v/>
      </c>
      <c r="O293" s="31"/>
      <c r="P293" s="78"/>
      <c r="Q293" s="31"/>
      <c r="R293" s="31"/>
      <c r="S293" s="31"/>
      <c r="T293" s="31"/>
      <c r="U293" s="31"/>
      <c r="V293" s="31"/>
      <c r="W293" s="31"/>
      <c r="X293" s="31"/>
      <c r="Y293" s="31"/>
      <c r="Z293" s="31"/>
    </row>
    <row r="294" spans="1:26" ht="12.75" customHeight="1" x14ac:dyDescent="0.3">
      <c r="A294" s="51" t="str">
        <f>IF(OR(Payment!prev_total_owed&lt;=0,Payment!prev_total_owed=""),"",Payment!prev_pmt_num+1)</f>
        <v/>
      </c>
      <c r="B294" s="84"/>
      <c r="C294" s="99"/>
      <c r="D294" s="100"/>
      <c r="E294" s="58" t="str">
        <f>IF(B294="","",ROUND((B294-Payment!prev_date)*$N$8*Payment!prev_prin_balance,2))</f>
        <v/>
      </c>
      <c r="F294" s="56"/>
      <c r="G294" s="99"/>
      <c r="H294" s="99"/>
      <c r="I294" s="58" t="str">
        <f>IF(B294="","",Payment!prev_fee_balance+G294-H294)</f>
        <v/>
      </c>
      <c r="J294" s="58" t="str">
        <f>IF(B294="","",IF(ISBLANK(D294),MIN(C294-H294,Payment!prev_int_balance+E294),0))</f>
        <v/>
      </c>
      <c r="K294" s="58" t="str">
        <f>IF(B294="","",(Payment!prev_int_balance+E294)-J294)</f>
        <v/>
      </c>
      <c r="L294" s="58" t="str">
        <f t="shared" si="0"/>
        <v/>
      </c>
      <c r="M294" s="58" t="str">
        <f>IF(B294="","",Payment!prev_prin_balance-L294)</f>
        <v/>
      </c>
      <c r="N294" s="58" t="str">
        <f t="shared" si="1"/>
        <v/>
      </c>
      <c r="O294" s="31"/>
      <c r="P294" s="78"/>
      <c r="Q294" s="31"/>
      <c r="R294" s="31"/>
      <c r="S294" s="31"/>
      <c r="T294" s="31"/>
      <c r="U294" s="31"/>
      <c r="V294" s="31"/>
      <c r="W294" s="31"/>
      <c r="X294" s="31"/>
      <c r="Y294" s="31"/>
      <c r="Z294" s="31"/>
    </row>
    <row r="295" spans="1:26" ht="12.75" customHeight="1" x14ac:dyDescent="0.3">
      <c r="A295" s="51" t="str">
        <f>IF(OR(Payment!prev_total_owed&lt;=0,Payment!prev_total_owed=""),"",Payment!prev_pmt_num+1)</f>
        <v/>
      </c>
      <c r="B295" s="84"/>
      <c r="C295" s="99"/>
      <c r="D295" s="100"/>
      <c r="E295" s="58" t="str">
        <f>IF(B295="","",ROUND((B295-Payment!prev_date)*$N$8*Payment!prev_prin_balance,2))</f>
        <v/>
      </c>
      <c r="F295" s="56"/>
      <c r="G295" s="99"/>
      <c r="H295" s="99"/>
      <c r="I295" s="58" t="str">
        <f>IF(B295="","",Payment!prev_fee_balance+G295-H295)</f>
        <v/>
      </c>
      <c r="J295" s="58" t="str">
        <f>IF(B295="","",IF(ISBLANK(D295),MIN(C295-H295,Payment!prev_int_balance+E295),0))</f>
        <v/>
      </c>
      <c r="K295" s="58" t="str">
        <f>IF(B295="","",(Payment!prev_int_balance+E295)-J295)</f>
        <v/>
      </c>
      <c r="L295" s="58" t="str">
        <f t="shared" si="0"/>
        <v/>
      </c>
      <c r="M295" s="58" t="str">
        <f>IF(B295="","",Payment!prev_prin_balance-L295)</f>
        <v/>
      </c>
      <c r="N295" s="58" t="str">
        <f t="shared" si="1"/>
        <v/>
      </c>
      <c r="O295" s="31"/>
      <c r="P295" s="78"/>
      <c r="Q295" s="31"/>
      <c r="R295" s="31"/>
      <c r="S295" s="31"/>
      <c r="T295" s="31"/>
      <c r="U295" s="31"/>
      <c r="V295" s="31"/>
      <c r="W295" s="31"/>
      <c r="X295" s="31"/>
      <c r="Y295" s="31"/>
      <c r="Z295" s="31"/>
    </row>
    <row r="296" spans="1:26" ht="12.75" customHeight="1" x14ac:dyDescent="0.3">
      <c r="A296" s="51" t="str">
        <f>IF(OR(Payment!prev_total_owed&lt;=0,Payment!prev_total_owed=""),"",Payment!prev_pmt_num+1)</f>
        <v/>
      </c>
      <c r="B296" s="84"/>
      <c r="C296" s="99"/>
      <c r="D296" s="100"/>
      <c r="E296" s="58" t="str">
        <f>IF(B296="","",ROUND((B296-Payment!prev_date)*$N$8*Payment!prev_prin_balance,2))</f>
        <v/>
      </c>
      <c r="F296" s="56"/>
      <c r="G296" s="99"/>
      <c r="H296" s="99"/>
      <c r="I296" s="58" t="str">
        <f>IF(B296="","",Payment!prev_fee_balance+G296-H296)</f>
        <v/>
      </c>
      <c r="J296" s="58" t="str">
        <f>IF(B296="","",IF(ISBLANK(D296),MIN(C296-H296,Payment!prev_int_balance+E296),0))</f>
        <v/>
      </c>
      <c r="K296" s="58" t="str">
        <f>IF(B296="","",(Payment!prev_int_balance+E296)-J296)</f>
        <v/>
      </c>
      <c r="L296" s="58" t="str">
        <f t="shared" si="0"/>
        <v/>
      </c>
      <c r="M296" s="58" t="str">
        <f>IF(B296="","",Payment!prev_prin_balance-L296)</f>
        <v/>
      </c>
      <c r="N296" s="58" t="str">
        <f t="shared" si="1"/>
        <v/>
      </c>
      <c r="O296" s="31"/>
      <c r="P296" s="78"/>
      <c r="Q296" s="31"/>
      <c r="R296" s="31"/>
      <c r="S296" s="31"/>
      <c r="T296" s="31"/>
      <c r="U296" s="31"/>
      <c r="V296" s="31"/>
      <c r="W296" s="31"/>
      <c r="X296" s="31"/>
      <c r="Y296" s="31"/>
      <c r="Z296" s="31"/>
    </row>
    <row r="297" spans="1:26" ht="12.75" customHeight="1" x14ac:dyDescent="0.3">
      <c r="A297" s="51" t="str">
        <f>IF(OR(Payment!prev_total_owed&lt;=0,Payment!prev_total_owed=""),"",Payment!prev_pmt_num+1)</f>
        <v/>
      </c>
      <c r="B297" s="84"/>
      <c r="C297" s="99"/>
      <c r="D297" s="100"/>
      <c r="E297" s="58" t="str">
        <f>IF(B297="","",ROUND((B297-Payment!prev_date)*$N$8*Payment!prev_prin_balance,2))</f>
        <v/>
      </c>
      <c r="F297" s="56"/>
      <c r="G297" s="99"/>
      <c r="H297" s="99"/>
      <c r="I297" s="58" t="str">
        <f>IF(B297="","",Payment!prev_fee_balance+G297-H297)</f>
        <v/>
      </c>
      <c r="J297" s="58" t="str">
        <f>IF(B297="","",IF(ISBLANK(D297),MIN(C297-H297,Payment!prev_int_balance+E297),0))</f>
        <v/>
      </c>
      <c r="K297" s="58" t="str">
        <f>IF(B297="","",(Payment!prev_int_balance+E297)-J297)</f>
        <v/>
      </c>
      <c r="L297" s="58" t="str">
        <f t="shared" si="0"/>
        <v/>
      </c>
      <c r="M297" s="58" t="str">
        <f>IF(B297="","",Payment!prev_prin_balance-L297)</f>
        <v/>
      </c>
      <c r="N297" s="58" t="str">
        <f t="shared" si="1"/>
        <v/>
      </c>
      <c r="O297" s="31"/>
      <c r="P297" s="78"/>
      <c r="Q297" s="31"/>
      <c r="R297" s="31"/>
      <c r="S297" s="31"/>
      <c r="T297" s="31"/>
      <c r="U297" s="31"/>
      <c r="V297" s="31"/>
      <c r="W297" s="31"/>
      <c r="X297" s="31"/>
      <c r="Y297" s="31"/>
      <c r="Z297" s="31"/>
    </row>
    <row r="298" spans="1:26" ht="12.75" customHeight="1" x14ac:dyDescent="0.3">
      <c r="A298" s="51" t="str">
        <f>IF(OR(Payment!prev_total_owed&lt;=0,Payment!prev_total_owed=""),"",Payment!prev_pmt_num+1)</f>
        <v/>
      </c>
      <c r="B298" s="84"/>
      <c r="C298" s="99"/>
      <c r="D298" s="100"/>
      <c r="E298" s="58" t="str">
        <f>IF(B298="","",ROUND((B298-Payment!prev_date)*$N$8*Payment!prev_prin_balance,2))</f>
        <v/>
      </c>
      <c r="F298" s="56"/>
      <c r="G298" s="99"/>
      <c r="H298" s="99"/>
      <c r="I298" s="58" t="str">
        <f>IF(B298="","",Payment!prev_fee_balance+G298-H298)</f>
        <v/>
      </c>
      <c r="J298" s="58" t="str">
        <f>IF(B298="","",IF(ISBLANK(D298),MIN(C298-H298,Payment!prev_int_balance+E298),0))</f>
        <v/>
      </c>
      <c r="K298" s="58" t="str">
        <f>IF(B298="","",(Payment!prev_int_balance+E298)-J298)</f>
        <v/>
      </c>
      <c r="L298" s="58" t="str">
        <f t="shared" si="0"/>
        <v/>
      </c>
      <c r="M298" s="58" t="str">
        <f>IF(B298="","",Payment!prev_prin_balance-L298)</f>
        <v/>
      </c>
      <c r="N298" s="58" t="str">
        <f t="shared" si="1"/>
        <v/>
      </c>
      <c r="O298" s="31"/>
      <c r="P298" s="78"/>
      <c r="Q298" s="31"/>
      <c r="R298" s="31"/>
      <c r="S298" s="31"/>
      <c r="T298" s="31"/>
      <c r="U298" s="31"/>
      <c r="V298" s="31"/>
      <c r="W298" s="31"/>
      <c r="X298" s="31"/>
      <c r="Y298" s="31"/>
      <c r="Z298" s="31"/>
    </row>
    <row r="299" spans="1:26" ht="12.75" customHeight="1" x14ac:dyDescent="0.3">
      <c r="A299" s="51" t="str">
        <f>IF(OR(Payment!prev_total_owed&lt;=0,Payment!prev_total_owed=""),"",Payment!prev_pmt_num+1)</f>
        <v/>
      </c>
      <c r="B299" s="84"/>
      <c r="C299" s="99"/>
      <c r="D299" s="100"/>
      <c r="E299" s="58" t="str">
        <f>IF(B299="","",ROUND((B299-Payment!prev_date)*$N$8*Payment!prev_prin_balance,2))</f>
        <v/>
      </c>
      <c r="F299" s="56"/>
      <c r="G299" s="99"/>
      <c r="H299" s="99"/>
      <c r="I299" s="58" t="str">
        <f>IF(B299="","",Payment!prev_fee_balance+G299-H299)</f>
        <v/>
      </c>
      <c r="J299" s="58" t="str">
        <f>IF(B299="","",IF(ISBLANK(D299),MIN(C299-H299,Payment!prev_int_balance+E299),0))</f>
        <v/>
      </c>
      <c r="K299" s="58" t="str">
        <f>IF(B299="","",(Payment!prev_int_balance+E299)-J299)</f>
        <v/>
      </c>
      <c r="L299" s="58" t="str">
        <f t="shared" si="0"/>
        <v/>
      </c>
      <c r="M299" s="58" t="str">
        <f>IF(B299="","",Payment!prev_prin_balance-L299)</f>
        <v/>
      </c>
      <c r="N299" s="58" t="str">
        <f t="shared" si="1"/>
        <v/>
      </c>
      <c r="O299" s="31"/>
      <c r="P299" s="78"/>
      <c r="Q299" s="31"/>
      <c r="R299" s="31"/>
      <c r="S299" s="31"/>
      <c r="T299" s="31"/>
      <c r="U299" s="31"/>
      <c r="V299" s="31"/>
      <c r="W299" s="31"/>
      <c r="X299" s="31"/>
      <c r="Y299" s="31"/>
      <c r="Z299" s="31"/>
    </row>
    <row r="300" spans="1:26" ht="12.75" customHeight="1" x14ac:dyDescent="0.3">
      <c r="A300" s="51" t="str">
        <f>IF(OR(Payment!prev_total_owed&lt;=0,Payment!prev_total_owed=""),"",Payment!prev_pmt_num+1)</f>
        <v/>
      </c>
      <c r="B300" s="84"/>
      <c r="C300" s="99"/>
      <c r="D300" s="100"/>
      <c r="E300" s="58" t="str">
        <f>IF(B300="","",ROUND((B300-Payment!prev_date)*$N$8*Payment!prev_prin_balance,2))</f>
        <v/>
      </c>
      <c r="F300" s="56"/>
      <c r="G300" s="99"/>
      <c r="H300" s="99"/>
      <c r="I300" s="58" t="str">
        <f>IF(B300="","",Payment!prev_fee_balance+G300-H300)</f>
        <v/>
      </c>
      <c r="J300" s="58" t="str">
        <f>IF(B300="","",IF(ISBLANK(D300),MIN(C300-H300,Payment!prev_int_balance+E300),0))</f>
        <v/>
      </c>
      <c r="K300" s="58" t="str">
        <f>IF(B300="","",(Payment!prev_int_balance+E300)-J300)</f>
        <v/>
      </c>
      <c r="L300" s="58" t="str">
        <f t="shared" si="0"/>
        <v/>
      </c>
      <c r="M300" s="58" t="str">
        <f>IF(B300="","",Payment!prev_prin_balance-L300)</f>
        <v/>
      </c>
      <c r="N300" s="58" t="str">
        <f t="shared" si="1"/>
        <v/>
      </c>
      <c r="O300" s="31"/>
      <c r="P300" s="78"/>
      <c r="Q300" s="31"/>
      <c r="R300" s="31"/>
      <c r="S300" s="31"/>
      <c r="T300" s="31"/>
      <c r="U300" s="31"/>
      <c r="V300" s="31"/>
      <c r="W300" s="31"/>
      <c r="X300" s="31"/>
      <c r="Y300" s="31"/>
      <c r="Z300" s="31"/>
    </row>
    <row r="301" spans="1:26" ht="12.75" customHeight="1" x14ac:dyDescent="0.3">
      <c r="A301" s="51" t="str">
        <f>IF(OR(Payment!prev_total_owed&lt;=0,Payment!prev_total_owed=""),"",Payment!prev_pmt_num+1)</f>
        <v/>
      </c>
      <c r="B301" s="84"/>
      <c r="C301" s="99"/>
      <c r="D301" s="100"/>
      <c r="E301" s="58" t="str">
        <f>IF(B301="","",ROUND((B301-Payment!prev_date)*$N$8*Payment!prev_prin_balance,2))</f>
        <v/>
      </c>
      <c r="F301" s="56"/>
      <c r="G301" s="99"/>
      <c r="H301" s="99"/>
      <c r="I301" s="58" t="str">
        <f>IF(B301="","",Payment!prev_fee_balance+G301-H301)</f>
        <v/>
      </c>
      <c r="J301" s="58" t="str">
        <f>IF(B301="","",IF(ISBLANK(D301),MIN(C301-H301,Payment!prev_int_balance+E301),0))</f>
        <v/>
      </c>
      <c r="K301" s="58" t="str">
        <f>IF(B301="","",(Payment!prev_int_balance+E301)-J301)</f>
        <v/>
      </c>
      <c r="L301" s="58" t="str">
        <f t="shared" si="0"/>
        <v/>
      </c>
      <c r="M301" s="58" t="str">
        <f>IF(B301="","",Payment!prev_prin_balance-L301)</f>
        <v/>
      </c>
      <c r="N301" s="58" t="str">
        <f t="shared" si="1"/>
        <v/>
      </c>
      <c r="O301" s="31"/>
      <c r="P301" s="78"/>
      <c r="Q301" s="31"/>
      <c r="R301" s="31"/>
      <c r="S301" s="31"/>
      <c r="T301" s="31"/>
      <c r="U301" s="31"/>
      <c r="V301" s="31"/>
      <c r="W301" s="31"/>
      <c r="X301" s="31"/>
      <c r="Y301" s="31"/>
      <c r="Z301" s="31"/>
    </row>
    <row r="302" spans="1:26" ht="12.75" customHeight="1" x14ac:dyDescent="0.3">
      <c r="A302" s="51" t="str">
        <f>IF(OR(Payment!prev_total_owed&lt;=0,Payment!prev_total_owed=""),"",Payment!prev_pmt_num+1)</f>
        <v/>
      </c>
      <c r="B302" s="84"/>
      <c r="C302" s="99"/>
      <c r="D302" s="100"/>
      <c r="E302" s="58" t="str">
        <f>IF(B302="","",ROUND((B302-Payment!prev_date)*$N$8*Payment!prev_prin_balance,2))</f>
        <v/>
      </c>
      <c r="F302" s="56"/>
      <c r="G302" s="99"/>
      <c r="H302" s="99"/>
      <c r="I302" s="58" t="str">
        <f>IF(B302="","",Payment!prev_fee_balance+G302-H302)</f>
        <v/>
      </c>
      <c r="J302" s="58" t="str">
        <f>IF(B302="","",IF(ISBLANK(D302),MIN(C302-H302,Payment!prev_int_balance+E302),0))</f>
        <v/>
      </c>
      <c r="K302" s="58" t="str">
        <f>IF(B302="","",(Payment!prev_int_balance+E302)-J302)</f>
        <v/>
      </c>
      <c r="L302" s="58" t="str">
        <f t="shared" si="0"/>
        <v/>
      </c>
      <c r="M302" s="58" t="str">
        <f>IF(B302="","",Payment!prev_prin_balance-L302)</f>
        <v/>
      </c>
      <c r="N302" s="58" t="str">
        <f t="shared" si="1"/>
        <v/>
      </c>
      <c r="O302" s="31"/>
      <c r="P302" s="78"/>
      <c r="Q302" s="31"/>
      <c r="R302" s="31"/>
      <c r="S302" s="31"/>
      <c r="T302" s="31"/>
      <c r="U302" s="31"/>
      <c r="V302" s="31"/>
      <c r="W302" s="31"/>
      <c r="X302" s="31"/>
      <c r="Y302" s="31"/>
      <c r="Z302" s="31"/>
    </row>
    <row r="303" spans="1:26" ht="12.75" customHeight="1" x14ac:dyDescent="0.3">
      <c r="A303" s="51" t="str">
        <f>IF(OR(Payment!prev_total_owed&lt;=0,Payment!prev_total_owed=""),"",Payment!prev_pmt_num+1)</f>
        <v/>
      </c>
      <c r="B303" s="84"/>
      <c r="C303" s="99"/>
      <c r="D303" s="100"/>
      <c r="E303" s="58" t="str">
        <f>IF(B303="","",ROUND((B303-Payment!prev_date)*$N$8*Payment!prev_prin_balance,2))</f>
        <v/>
      </c>
      <c r="F303" s="56"/>
      <c r="G303" s="99"/>
      <c r="H303" s="99"/>
      <c r="I303" s="58" t="str">
        <f>IF(B303="","",Payment!prev_fee_balance+G303-H303)</f>
        <v/>
      </c>
      <c r="J303" s="58" t="str">
        <f>IF(B303="","",IF(ISBLANK(D303),MIN(C303-H303,Payment!prev_int_balance+E303),0))</f>
        <v/>
      </c>
      <c r="K303" s="58" t="str">
        <f>IF(B303="","",(Payment!prev_int_balance+E303)-J303)</f>
        <v/>
      </c>
      <c r="L303" s="58" t="str">
        <f t="shared" si="0"/>
        <v/>
      </c>
      <c r="M303" s="58" t="str">
        <f>IF(B303="","",Payment!prev_prin_balance-L303)</f>
        <v/>
      </c>
      <c r="N303" s="58" t="str">
        <f t="shared" si="1"/>
        <v/>
      </c>
      <c r="O303" s="31"/>
      <c r="P303" s="78"/>
      <c r="Q303" s="31"/>
      <c r="R303" s="31"/>
      <c r="S303" s="31"/>
      <c r="T303" s="31"/>
      <c r="U303" s="31"/>
      <c r="V303" s="31"/>
      <c r="W303" s="31"/>
      <c r="X303" s="31"/>
      <c r="Y303" s="31"/>
      <c r="Z303" s="31"/>
    </row>
    <row r="304" spans="1:26" ht="12.75" customHeight="1" x14ac:dyDescent="0.3">
      <c r="A304" s="51" t="str">
        <f>IF(OR(Payment!prev_total_owed&lt;=0,Payment!prev_total_owed=""),"",Payment!prev_pmt_num+1)</f>
        <v/>
      </c>
      <c r="B304" s="84"/>
      <c r="C304" s="99"/>
      <c r="D304" s="100"/>
      <c r="E304" s="58" t="str">
        <f>IF(B304="","",ROUND((B304-Payment!prev_date)*$N$8*Payment!prev_prin_balance,2))</f>
        <v/>
      </c>
      <c r="F304" s="56"/>
      <c r="G304" s="99"/>
      <c r="H304" s="99"/>
      <c r="I304" s="58" t="str">
        <f>IF(B304="","",Payment!prev_fee_balance+G304-H304)</f>
        <v/>
      </c>
      <c r="J304" s="58" t="str">
        <f>IF(B304="","",IF(ISBLANK(D304),MIN(C304-H304,Payment!prev_int_balance+E304),0))</f>
        <v/>
      </c>
      <c r="K304" s="58" t="str">
        <f>IF(B304="","",(Payment!prev_int_balance+E304)-J304)</f>
        <v/>
      </c>
      <c r="L304" s="58" t="str">
        <f t="shared" si="0"/>
        <v/>
      </c>
      <c r="M304" s="58" t="str">
        <f>IF(B304="","",Payment!prev_prin_balance-L304)</f>
        <v/>
      </c>
      <c r="N304" s="58" t="str">
        <f t="shared" si="1"/>
        <v/>
      </c>
      <c r="O304" s="31"/>
      <c r="P304" s="78"/>
      <c r="Q304" s="31"/>
      <c r="R304" s="31"/>
      <c r="S304" s="31"/>
      <c r="T304" s="31"/>
      <c r="U304" s="31"/>
      <c r="V304" s="31"/>
      <c r="W304" s="31"/>
      <c r="X304" s="31"/>
      <c r="Y304" s="31"/>
      <c r="Z304" s="31"/>
    </row>
    <row r="305" spans="1:26" ht="12.75" customHeight="1" x14ac:dyDescent="0.3">
      <c r="A305" s="51" t="str">
        <f>IF(OR(Payment!prev_total_owed&lt;=0,Payment!prev_total_owed=""),"",Payment!prev_pmt_num+1)</f>
        <v/>
      </c>
      <c r="B305" s="84"/>
      <c r="C305" s="99"/>
      <c r="D305" s="100"/>
      <c r="E305" s="58" t="str">
        <f>IF(B305="","",ROUND((B305-Payment!prev_date)*$N$8*Payment!prev_prin_balance,2))</f>
        <v/>
      </c>
      <c r="F305" s="56"/>
      <c r="G305" s="99"/>
      <c r="H305" s="99"/>
      <c r="I305" s="58" t="str">
        <f>IF(B305="","",Payment!prev_fee_balance+G305-H305)</f>
        <v/>
      </c>
      <c r="J305" s="58" t="str">
        <f>IF(B305="","",IF(ISBLANK(D305),MIN(C305-H305,Payment!prev_int_balance+E305),0))</f>
        <v/>
      </c>
      <c r="K305" s="58" t="str">
        <f>IF(B305="","",(Payment!prev_int_balance+E305)-J305)</f>
        <v/>
      </c>
      <c r="L305" s="58" t="str">
        <f t="shared" si="0"/>
        <v/>
      </c>
      <c r="M305" s="58" t="str">
        <f>IF(B305="","",Payment!prev_prin_balance-L305)</f>
        <v/>
      </c>
      <c r="N305" s="58" t="str">
        <f t="shared" si="1"/>
        <v/>
      </c>
      <c r="O305" s="31"/>
      <c r="P305" s="78"/>
      <c r="Q305" s="31"/>
      <c r="R305" s="31"/>
      <c r="S305" s="31"/>
      <c r="T305" s="31"/>
      <c r="U305" s="31"/>
      <c r="V305" s="31"/>
      <c r="W305" s="31"/>
      <c r="X305" s="31"/>
      <c r="Y305" s="31"/>
      <c r="Z305" s="31"/>
    </row>
    <row r="306" spans="1:26" ht="12.75" customHeight="1" x14ac:dyDescent="0.3">
      <c r="A306" s="51" t="str">
        <f>IF(OR(Payment!prev_total_owed&lt;=0,Payment!prev_total_owed=""),"",Payment!prev_pmt_num+1)</f>
        <v/>
      </c>
      <c r="B306" s="84"/>
      <c r="C306" s="99"/>
      <c r="D306" s="100"/>
      <c r="E306" s="58" t="str">
        <f>IF(B306="","",ROUND((B306-Payment!prev_date)*$N$8*Payment!prev_prin_balance,2))</f>
        <v/>
      </c>
      <c r="F306" s="56"/>
      <c r="G306" s="99"/>
      <c r="H306" s="99"/>
      <c r="I306" s="58" t="str">
        <f>IF(B306="","",Payment!prev_fee_balance+G306-H306)</f>
        <v/>
      </c>
      <c r="J306" s="58" t="str">
        <f>IF(B306="","",IF(ISBLANK(D306),MIN(C306-H306,Payment!prev_int_balance+E306),0))</f>
        <v/>
      </c>
      <c r="K306" s="58" t="str">
        <f>IF(B306="","",(Payment!prev_int_balance+E306)-J306)</f>
        <v/>
      </c>
      <c r="L306" s="58" t="str">
        <f t="shared" si="0"/>
        <v/>
      </c>
      <c r="M306" s="58" t="str">
        <f>IF(B306="","",Payment!prev_prin_balance-L306)</f>
        <v/>
      </c>
      <c r="N306" s="58" t="str">
        <f t="shared" si="1"/>
        <v/>
      </c>
      <c r="O306" s="31"/>
      <c r="P306" s="78"/>
      <c r="Q306" s="31"/>
      <c r="R306" s="31"/>
      <c r="S306" s="31"/>
      <c r="T306" s="31"/>
      <c r="U306" s="31"/>
      <c r="V306" s="31"/>
      <c r="W306" s="31"/>
      <c r="X306" s="31"/>
      <c r="Y306" s="31"/>
      <c r="Z306" s="31"/>
    </row>
    <row r="307" spans="1:26" ht="12.75" customHeight="1" x14ac:dyDescent="0.3">
      <c r="A307" s="51" t="str">
        <f>IF(OR(Payment!prev_total_owed&lt;=0,Payment!prev_total_owed=""),"",Payment!prev_pmt_num+1)</f>
        <v/>
      </c>
      <c r="B307" s="84"/>
      <c r="C307" s="99"/>
      <c r="D307" s="100"/>
      <c r="E307" s="58" t="str">
        <f>IF(B307="","",ROUND((B307-Payment!prev_date)*$N$8*Payment!prev_prin_balance,2))</f>
        <v/>
      </c>
      <c r="F307" s="56"/>
      <c r="G307" s="99"/>
      <c r="H307" s="99"/>
      <c r="I307" s="58" t="str">
        <f>IF(B307="","",Payment!prev_fee_balance+G307-H307)</f>
        <v/>
      </c>
      <c r="J307" s="58" t="str">
        <f>IF(B307="","",IF(ISBLANK(D307),MIN(C307-H307,Payment!prev_int_balance+E307),0))</f>
        <v/>
      </c>
      <c r="K307" s="58" t="str">
        <f>IF(B307="","",(Payment!prev_int_balance+E307)-J307)</f>
        <v/>
      </c>
      <c r="L307" s="58" t="str">
        <f t="shared" si="0"/>
        <v/>
      </c>
      <c r="M307" s="58" t="str">
        <f>IF(B307="","",Payment!prev_prin_balance-L307)</f>
        <v/>
      </c>
      <c r="N307" s="58" t="str">
        <f t="shared" si="1"/>
        <v/>
      </c>
      <c r="O307" s="31"/>
      <c r="P307" s="78"/>
      <c r="Q307" s="31"/>
      <c r="R307" s="31"/>
      <c r="S307" s="31"/>
      <c r="T307" s="31"/>
      <c r="U307" s="31"/>
      <c r="V307" s="31"/>
      <c r="W307" s="31"/>
      <c r="X307" s="31"/>
      <c r="Y307" s="31"/>
      <c r="Z307" s="31"/>
    </row>
    <row r="308" spans="1:26" ht="12.75" customHeight="1" x14ac:dyDescent="0.3">
      <c r="A308" s="51" t="str">
        <f>IF(OR(Payment!prev_total_owed&lt;=0,Payment!prev_total_owed=""),"",Payment!prev_pmt_num+1)</f>
        <v/>
      </c>
      <c r="B308" s="84"/>
      <c r="C308" s="99"/>
      <c r="D308" s="100"/>
      <c r="E308" s="58" t="str">
        <f>IF(B308="","",ROUND((B308-Payment!prev_date)*$N$8*Payment!prev_prin_balance,2))</f>
        <v/>
      </c>
      <c r="F308" s="56"/>
      <c r="G308" s="99"/>
      <c r="H308" s="99"/>
      <c r="I308" s="58" t="str">
        <f>IF(B308="","",Payment!prev_fee_balance+G308-H308)</f>
        <v/>
      </c>
      <c r="J308" s="58" t="str">
        <f>IF(B308="","",IF(ISBLANK(D308),MIN(C308-H308,Payment!prev_int_balance+E308),0))</f>
        <v/>
      </c>
      <c r="K308" s="58" t="str">
        <f>IF(B308="","",(Payment!prev_int_balance+E308)-J308)</f>
        <v/>
      </c>
      <c r="L308" s="58" t="str">
        <f t="shared" si="0"/>
        <v/>
      </c>
      <c r="M308" s="58" t="str">
        <f>IF(B308="","",Payment!prev_prin_balance-L308)</f>
        <v/>
      </c>
      <c r="N308" s="58" t="str">
        <f t="shared" si="1"/>
        <v/>
      </c>
      <c r="O308" s="31"/>
      <c r="P308" s="78"/>
      <c r="Q308" s="31"/>
      <c r="R308" s="31"/>
      <c r="S308" s="31"/>
      <c r="T308" s="31"/>
      <c r="U308" s="31"/>
      <c r="V308" s="31"/>
      <c r="W308" s="31"/>
      <c r="X308" s="31"/>
      <c r="Y308" s="31"/>
      <c r="Z308" s="31"/>
    </row>
    <row r="309" spans="1:26" ht="12.75" customHeight="1" x14ac:dyDescent="0.3">
      <c r="A309" s="51" t="str">
        <f>IF(OR(Payment!prev_total_owed&lt;=0,Payment!prev_total_owed=""),"",Payment!prev_pmt_num+1)</f>
        <v/>
      </c>
      <c r="B309" s="84"/>
      <c r="C309" s="99"/>
      <c r="D309" s="100"/>
      <c r="E309" s="58" t="str">
        <f>IF(B309="","",ROUND((B309-Payment!prev_date)*$N$8*Payment!prev_prin_balance,2))</f>
        <v/>
      </c>
      <c r="F309" s="56"/>
      <c r="G309" s="99"/>
      <c r="H309" s="99"/>
      <c r="I309" s="58" t="str">
        <f>IF(B309="","",Payment!prev_fee_balance+G309-H309)</f>
        <v/>
      </c>
      <c r="J309" s="58" t="str">
        <f>IF(B309="","",IF(ISBLANK(D309),MIN(C309-H309,Payment!prev_int_balance+E309),0))</f>
        <v/>
      </c>
      <c r="K309" s="58" t="str">
        <f>IF(B309="","",(Payment!prev_int_balance+E309)-J309)</f>
        <v/>
      </c>
      <c r="L309" s="58" t="str">
        <f t="shared" si="0"/>
        <v/>
      </c>
      <c r="M309" s="58" t="str">
        <f>IF(B309="","",Payment!prev_prin_balance-L309)</f>
        <v/>
      </c>
      <c r="N309" s="58" t="str">
        <f t="shared" si="1"/>
        <v/>
      </c>
      <c r="O309" s="31"/>
      <c r="P309" s="78"/>
      <c r="Q309" s="31"/>
      <c r="R309" s="31"/>
      <c r="S309" s="31"/>
      <c r="T309" s="31"/>
      <c r="U309" s="31"/>
      <c r="V309" s="31"/>
      <c r="W309" s="31"/>
      <c r="X309" s="31"/>
      <c r="Y309" s="31"/>
      <c r="Z309" s="31"/>
    </row>
    <row r="310" spans="1:26" ht="12.75" customHeight="1" x14ac:dyDescent="0.3">
      <c r="A310" s="51" t="str">
        <f>IF(OR(Payment!prev_total_owed&lt;=0,Payment!prev_total_owed=""),"",Payment!prev_pmt_num+1)</f>
        <v/>
      </c>
      <c r="B310" s="84"/>
      <c r="C310" s="99"/>
      <c r="D310" s="100"/>
      <c r="E310" s="58" t="str">
        <f>IF(B310="","",ROUND((B310-Payment!prev_date)*$N$8*Payment!prev_prin_balance,2))</f>
        <v/>
      </c>
      <c r="F310" s="56"/>
      <c r="G310" s="99"/>
      <c r="H310" s="99"/>
      <c r="I310" s="58" t="str">
        <f>IF(B310="","",Payment!prev_fee_balance+G310-H310)</f>
        <v/>
      </c>
      <c r="J310" s="58" t="str">
        <f>IF(B310="","",IF(ISBLANK(D310),MIN(C310-H310,Payment!prev_int_balance+E310),0))</f>
        <v/>
      </c>
      <c r="K310" s="58" t="str">
        <f>IF(B310="","",(Payment!prev_int_balance+E310)-J310)</f>
        <v/>
      </c>
      <c r="L310" s="58" t="str">
        <f t="shared" si="0"/>
        <v/>
      </c>
      <c r="M310" s="58" t="str">
        <f>IF(B310="","",Payment!prev_prin_balance-L310)</f>
        <v/>
      </c>
      <c r="N310" s="58" t="str">
        <f t="shared" si="1"/>
        <v/>
      </c>
      <c r="O310" s="31"/>
      <c r="P310" s="78"/>
      <c r="Q310" s="31"/>
      <c r="R310" s="31"/>
      <c r="S310" s="31"/>
      <c r="T310" s="31"/>
      <c r="U310" s="31"/>
      <c r="V310" s="31"/>
      <c r="W310" s="31"/>
      <c r="X310" s="31"/>
      <c r="Y310" s="31"/>
      <c r="Z310" s="31"/>
    </row>
    <row r="311" spans="1:26" ht="12.75" customHeight="1" x14ac:dyDescent="0.3">
      <c r="A311" s="51" t="str">
        <f>IF(OR(Payment!prev_total_owed&lt;=0,Payment!prev_total_owed=""),"",Payment!prev_pmt_num+1)</f>
        <v/>
      </c>
      <c r="B311" s="84"/>
      <c r="C311" s="99"/>
      <c r="D311" s="100"/>
      <c r="E311" s="58" t="str">
        <f>IF(B311="","",ROUND((B311-Payment!prev_date)*$N$8*Payment!prev_prin_balance,2))</f>
        <v/>
      </c>
      <c r="F311" s="56"/>
      <c r="G311" s="99"/>
      <c r="H311" s="99"/>
      <c r="I311" s="58" t="str">
        <f>IF(B311="","",Payment!prev_fee_balance+G311-H311)</f>
        <v/>
      </c>
      <c r="J311" s="58" t="str">
        <f>IF(B311="","",IF(ISBLANK(D311),MIN(C311-H311,Payment!prev_int_balance+E311),0))</f>
        <v/>
      </c>
      <c r="K311" s="58" t="str">
        <f>IF(B311="","",(Payment!prev_int_balance+E311)-J311)</f>
        <v/>
      </c>
      <c r="L311" s="58" t="str">
        <f t="shared" si="0"/>
        <v/>
      </c>
      <c r="M311" s="58" t="str">
        <f>IF(B311="","",Payment!prev_prin_balance-L311)</f>
        <v/>
      </c>
      <c r="N311" s="58" t="str">
        <f t="shared" si="1"/>
        <v/>
      </c>
      <c r="O311" s="31"/>
      <c r="P311" s="78"/>
      <c r="Q311" s="31"/>
      <c r="R311" s="31"/>
      <c r="S311" s="31"/>
      <c r="T311" s="31"/>
      <c r="U311" s="31"/>
      <c r="V311" s="31"/>
      <c r="W311" s="31"/>
      <c r="X311" s="31"/>
      <c r="Y311" s="31"/>
      <c r="Z311" s="31"/>
    </row>
    <row r="312" spans="1:26" ht="12.75" customHeight="1" x14ac:dyDescent="0.3">
      <c r="A312" s="51" t="str">
        <f>IF(OR(Payment!prev_total_owed&lt;=0,Payment!prev_total_owed=""),"",Payment!prev_pmt_num+1)</f>
        <v/>
      </c>
      <c r="B312" s="84"/>
      <c r="C312" s="99"/>
      <c r="D312" s="100"/>
      <c r="E312" s="58" t="str">
        <f>IF(B312="","",ROUND((B312-Payment!prev_date)*$N$8*Payment!prev_prin_balance,2))</f>
        <v/>
      </c>
      <c r="F312" s="56"/>
      <c r="G312" s="99"/>
      <c r="H312" s="99"/>
      <c r="I312" s="58" t="str">
        <f>IF(B312="","",Payment!prev_fee_balance+G312-H312)</f>
        <v/>
      </c>
      <c r="J312" s="58" t="str">
        <f>IF(B312="","",IF(ISBLANK(D312),MIN(C312-H312,Payment!prev_int_balance+E312),0))</f>
        <v/>
      </c>
      <c r="K312" s="58" t="str">
        <f>IF(B312="","",(Payment!prev_int_balance+E312)-J312)</f>
        <v/>
      </c>
      <c r="L312" s="58" t="str">
        <f t="shared" si="0"/>
        <v/>
      </c>
      <c r="M312" s="58" t="str">
        <f>IF(B312="","",Payment!prev_prin_balance-L312)</f>
        <v/>
      </c>
      <c r="N312" s="58" t="str">
        <f t="shared" si="1"/>
        <v/>
      </c>
      <c r="O312" s="31"/>
      <c r="P312" s="78"/>
      <c r="Q312" s="31"/>
      <c r="R312" s="31"/>
      <c r="S312" s="31"/>
      <c r="T312" s="31"/>
      <c r="U312" s="31"/>
      <c r="V312" s="31"/>
      <c r="W312" s="31"/>
      <c r="X312" s="31"/>
      <c r="Y312" s="31"/>
      <c r="Z312" s="31"/>
    </row>
    <row r="313" spans="1:26" ht="12.75" customHeight="1" x14ac:dyDescent="0.3">
      <c r="A313" s="51" t="str">
        <f>IF(OR(Payment!prev_total_owed&lt;=0,Payment!prev_total_owed=""),"",Payment!prev_pmt_num+1)</f>
        <v/>
      </c>
      <c r="B313" s="84"/>
      <c r="C313" s="99"/>
      <c r="D313" s="100"/>
      <c r="E313" s="58" t="str">
        <f>IF(B313="","",ROUND((B313-Payment!prev_date)*$N$8*Payment!prev_prin_balance,2))</f>
        <v/>
      </c>
      <c r="F313" s="56"/>
      <c r="G313" s="99"/>
      <c r="H313" s="99"/>
      <c r="I313" s="58" t="str">
        <f>IF(B313="","",Payment!prev_fee_balance+G313-H313)</f>
        <v/>
      </c>
      <c r="J313" s="58" t="str">
        <f>IF(B313="","",IF(ISBLANK(D313),MIN(C313-H313,Payment!prev_int_balance+E313),0))</f>
        <v/>
      </c>
      <c r="K313" s="58" t="str">
        <f>IF(B313="","",(Payment!prev_int_balance+E313)-J313)</f>
        <v/>
      </c>
      <c r="L313" s="58" t="str">
        <f t="shared" si="0"/>
        <v/>
      </c>
      <c r="M313" s="58" t="str">
        <f>IF(B313="","",Payment!prev_prin_balance-L313)</f>
        <v/>
      </c>
      <c r="N313" s="58" t="str">
        <f t="shared" si="1"/>
        <v/>
      </c>
      <c r="O313" s="31"/>
      <c r="P313" s="78"/>
      <c r="Q313" s="31"/>
      <c r="R313" s="31"/>
      <c r="S313" s="31"/>
      <c r="T313" s="31"/>
      <c r="U313" s="31"/>
      <c r="V313" s="31"/>
      <c r="W313" s="31"/>
      <c r="X313" s="31"/>
      <c r="Y313" s="31"/>
      <c r="Z313" s="31"/>
    </row>
    <row r="314" spans="1:26" ht="12.75" customHeight="1" x14ac:dyDescent="0.3">
      <c r="A314" s="51" t="str">
        <f>IF(OR(Payment!prev_total_owed&lt;=0,Payment!prev_total_owed=""),"",Payment!prev_pmt_num+1)</f>
        <v/>
      </c>
      <c r="B314" s="84"/>
      <c r="C314" s="99"/>
      <c r="D314" s="100"/>
      <c r="E314" s="58" t="str">
        <f>IF(B314="","",ROUND((B314-Payment!prev_date)*$N$8*Payment!prev_prin_balance,2))</f>
        <v/>
      </c>
      <c r="F314" s="56"/>
      <c r="G314" s="99"/>
      <c r="H314" s="99"/>
      <c r="I314" s="58" t="str">
        <f>IF(B314="","",Payment!prev_fee_balance+G314-H314)</f>
        <v/>
      </c>
      <c r="J314" s="58" t="str">
        <f>IF(B314="","",IF(ISBLANK(D314),MIN(C314-H314,Payment!prev_int_balance+E314),0))</f>
        <v/>
      </c>
      <c r="K314" s="58" t="str">
        <f>IF(B314="","",(Payment!prev_int_balance+E314)-J314)</f>
        <v/>
      </c>
      <c r="L314" s="58" t="str">
        <f t="shared" si="0"/>
        <v/>
      </c>
      <c r="M314" s="58" t="str">
        <f>IF(B314="","",Payment!prev_prin_balance-L314)</f>
        <v/>
      </c>
      <c r="N314" s="58" t="str">
        <f t="shared" si="1"/>
        <v/>
      </c>
      <c r="O314" s="31"/>
      <c r="P314" s="78"/>
      <c r="Q314" s="31"/>
      <c r="R314" s="31"/>
      <c r="S314" s="31"/>
      <c r="T314" s="31"/>
      <c r="U314" s="31"/>
      <c r="V314" s="31"/>
      <c r="W314" s="31"/>
      <c r="X314" s="31"/>
      <c r="Y314" s="31"/>
      <c r="Z314" s="31"/>
    </row>
    <row r="315" spans="1:26" ht="12.75" customHeight="1" x14ac:dyDescent="0.3">
      <c r="A315" s="51" t="str">
        <f>IF(OR(Payment!prev_total_owed&lt;=0,Payment!prev_total_owed=""),"",Payment!prev_pmt_num+1)</f>
        <v/>
      </c>
      <c r="B315" s="84"/>
      <c r="C315" s="99"/>
      <c r="D315" s="100"/>
      <c r="E315" s="58" t="str">
        <f>IF(B315="","",ROUND((B315-Payment!prev_date)*$N$8*Payment!prev_prin_balance,2))</f>
        <v/>
      </c>
      <c r="F315" s="56"/>
      <c r="G315" s="99"/>
      <c r="H315" s="99"/>
      <c r="I315" s="58" t="str">
        <f>IF(B315="","",Payment!prev_fee_balance+G315-H315)</f>
        <v/>
      </c>
      <c r="J315" s="58" t="str">
        <f>IF(B315="","",IF(ISBLANK(D315),MIN(C315-H315,Payment!prev_int_balance+E315),0))</f>
        <v/>
      </c>
      <c r="K315" s="58" t="str">
        <f>IF(B315="","",(Payment!prev_int_balance+E315)-J315)</f>
        <v/>
      </c>
      <c r="L315" s="58" t="str">
        <f t="shared" si="0"/>
        <v/>
      </c>
      <c r="M315" s="58" t="str">
        <f>IF(B315="","",Payment!prev_prin_balance-L315)</f>
        <v/>
      </c>
      <c r="N315" s="58" t="str">
        <f t="shared" si="1"/>
        <v/>
      </c>
      <c r="O315" s="31"/>
      <c r="P315" s="78"/>
      <c r="Q315" s="31"/>
      <c r="R315" s="31"/>
      <c r="S315" s="31"/>
      <c r="T315" s="31"/>
      <c r="U315" s="31"/>
      <c r="V315" s="31"/>
      <c r="W315" s="31"/>
      <c r="X315" s="31"/>
      <c r="Y315" s="31"/>
      <c r="Z315" s="31"/>
    </row>
    <row r="316" spans="1:26" ht="12.75" customHeight="1" x14ac:dyDescent="0.3">
      <c r="A316" s="51" t="str">
        <f>IF(OR(Payment!prev_total_owed&lt;=0,Payment!prev_total_owed=""),"",Payment!prev_pmt_num+1)</f>
        <v/>
      </c>
      <c r="B316" s="84"/>
      <c r="C316" s="99"/>
      <c r="D316" s="100"/>
      <c r="E316" s="58" t="str">
        <f>IF(B316="","",ROUND((B316-Payment!prev_date)*$N$8*Payment!prev_prin_balance,2))</f>
        <v/>
      </c>
      <c r="F316" s="56"/>
      <c r="G316" s="99"/>
      <c r="H316" s="99"/>
      <c r="I316" s="58" t="str">
        <f>IF(B316="","",Payment!prev_fee_balance+G316-H316)</f>
        <v/>
      </c>
      <c r="J316" s="58" t="str">
        <f>IF(B316="","",IF(ISBLANK(D316),MIN(C316-H316,Payment!prev_int_balance+E316),0))</f>
        <v/>
      </c>
      <c r="K316" s="58" t="str">
        <f>IF(B316="","",(Payment!prev_int_balance+E316)-J316)</f>
        <v/>
      </c>
      <c r="L316" s="58" t="str">
        <f t="shared" si="0"/>
        <v/>
      </c>
      <c r="M316" s="58" t="str">
        <f>IF(B316="","",Payment!prev_prin_balance-L316)</f>
        <v/>
      </c>
      <c r="N316" s="58" t="str">
        <f t="shared" si="1"/>
        <v/>
      </c>
      <c r="O316" s="31"/>
      <c r="P316" s="78"/>
      <c r="Q316" s="31"/>
      <c r="R316" s="31"/>
      <c r="S316" s="31"/>
      <c r="T316" s="31"/>
      <c r="U316" s="31"/>
      <c r="V316" s="31"/>
      <c r="W316" s="31"/>
      <c r="X316" s="31"/>
      <c r="Y316" s="31"/>
      <c r="Z316" s="31"/>
    </row>
    <row r="317" spans="1:26" ht="12.75" customHeight="1" x14ac:dyDescent="0.3">
      <c r="A317" s="51" t="str">
        <f>IF(OR(Payment!prev_total_owed&lt;=0,Payment!prev_total_owed=""),"",Payment!prev_pmt_num+1)</f>
        <v/>
      </c>
      <c r="B317" s="84"/>
      <c r="C317" s="99"/>
      <c r="D317" s="100"/>
      <c r="E317" s="58" t="str">
        <f>IF(B317="","",ROUND((B317-Payment!prev_date)*$N$8*Payment!prev_prin_balance,2))</f>
        <v/>
      </c>
      <c r="F317" s="56"/>
      <c r="G317" s="99"/>
      <c r="H317" s="99"/>
      <c r="I317" s="58" t="str">
        <f>IF(B317="","",Payment!prev_fee_balance+G317-H317)</f>
        <v/>
      </c>
      <c r="J317" s="58" t="str">
        <f>IF(B317="","",IF(ISBLANK(D317),MIN(C317-H317,Payment!prev_int_balance+E317),0))</f>
        <v/>
      </c>
      <c r="K317" s="58" t="str">
        <f>IF(B317="","",(Payment!prev_int_balance+E317)-J317)</f>
        <v/>
      </c>
      <c r="L317" s="58" t="str">
        <f t="shared" si="0"/>
        <v/>
      </c>
      <c r="M317" s="58" t="str">
        <f>IF(B317="","",Payment!prev_prin_balance-L317)</f>
        <v/>
      </c>
      <c r="N317" s="58" t="str">
        <f t="shared" si="1"/>
        <v/>
      </c>
      <c r="O317" s="31"/>
      <c r="P317" s="78"/>
      <c r="Q317" s="31"/>
      <c r="R317" s="31"/>
      <c r="S317" s="31"/>
      <c r="T317" s="31"/>
      <c r="U317" s="31"/>
      <c r="V317" s="31"/>
      <c r="W317" s="31"/>
      <c r="X317" s="31"/>
      <c r="Y317" s="31"/>
      <c r="Z317" s="31"/>
    </row>
    <row r="318" spans="1:26" ht="12.75" customHeight="1" x14ac:dyDescent="0.3">
      <c r="A318" s="51" t="str">
        <f>IF(OR(Payment!prev_total_owed&lt;=0,Payment!prev_total_owed=""),"",Payment!prev_pmt_num+1)</f>
        <v/>
      </c>
      <c r="B318" s="84"/>
      <c r="C318" s="99"/>
      <c r="D318" s="100"/>
      <c r="E318" s="58" t="str">
        <f>IF(B318="","",ROUND((B318-Payment!prev_date)*$N$8*Payment!prev_prin_balance,2))</f>
        <v/>
      </c>
      <c r="F318" s="56"/>
      <c r="G318" s="99"/>
      <c r="H318" s="99"/>
      <c r="I318" s="58" t="str">
        <f>IF(B318="","",Payment!prev_fee_balance+G318-H318)</f>
        <v/>
      </c>
      <c r="J318" s="58" t="str">
        <f>IF(B318="","",IF(ISBLANK(D318),MIN(C318-H318,Payment!prev_int_balance+E318),0))</f>
        <v/>
      </c>
      <c r="K318" s="58" t="str">
        <f>IF(B318="","",(Payment!prev_int_balance+E318)-J318)</f>
        <v/>
      </c>
      <c r="L318" s="58" t="str">
        <f t="shared" si="0"/>
        <v/>
      </c>
      <c r="M318" s="58" t="str">
        <f>IF(B318="","",Payment!prev_prin_balance-L318)</f>
        <v/>
      </c>
      <c r="N318" s="58" t="str">
        <f t="shared" si="1"/>
        <v/>
      </c>
      <c r="O318" s="31"/>
      <c r="P318" s="78"/>
      <c r="Q318" s="31"/>
      <c r="R318" s="31"/>
      <c r="S318" s="31"/>
      <c r="T318" s="31"/>
      <c r="U318" s="31"/>
      <c r="V318" s="31"/>
      <c r="W318" s="31"/>
      <c r="X318" s="31"/>
      <c r="Y318" s="31"/>
      <c r="Z318" s="31"/>
    </row>
    <row r="319" spans="1:26" ht="12.75" customHeight="1" x14ac:dyDescent="0.3">
      <c r="A319" s="51" t="str">
        <f>IF(OR(Payment!prev_total_owed&lt;=0,Payment!prev_total_owed=""),"",Payment!prev_pmt_num+1)</f>
        <v/>
      </c>
      <c r="B319" s="84"/>
      <c r="C319" s="99"/>
      <c r="D319" s="100"/>
      <c r="E319" s="58" t="str">
        <f>IF(B319="","",ROUND((B319-Payment!prev_date)*$N$8*Payment!prev_prin_balance,2))</f>
        <v/>
      </c>
      <c r="F319" s="56"/>
      <c r="G319" s="99"/>
      <c r="H319" s="99"/>
      <c r="I319" s="58" t="str">
        <f>IF(B319="","",Payment!prev_fee_balance+G319-H319)</f>
        <v/>
      </c>
      <c r="J319" s="58" t="str">
        <f>IF(B319="","",IF(ISBLANK(D319),MIN(C319-H319,Payment!prev_int_balance+E319),0))</f>
        <v/>
      </c>
      <c r="K319" s="58" t="str">
        <f>IF(B319="","",(Payment!prev_int_balance+E319)-J319)</f>
        <v/>
      </c>
      <c r="L319" s="58" t="str">
        <f t="shared" si="0"/>
        <v/>
      </c>
      <c r="M319" s="58" t="str">
        <f>IF(B319="","",Payment!prev_prin_balance-L319)</f>
        <v/>
      </c>
      <c r="N319" s="58" t="str">
        <f t="shared" si="1"/>
        <v/>
      </c>
      <c r="O319" s="31"/>
      <c r="P319" s="78"/>
      <c r="Q319" s="31"/>
      <c r="R319" s="31"/>
      <c r="S319" s="31"/>
      <c r="T319" s="31"/>
      <c r="U319" s="31"/>
      <c r="V319" s="31"/>
      <c r="W319" s="31"/>
      <c r="X319" s="31"/>
      <c r="Y319" s="31"/>
      <c r="Z319" s="31"/>
    </row>
    <row r="320" spans="1:26" ht="12.75" customHeight="1" x14ac:dyDescent="0.3">
      <c r="A320" s="51" t="str">
        <f>IF(OR(Payment!prev_total_owed&lt;=0,Payment!prev_total_owed=""),"",Payment!prev_pmt_num+1)</f>
        <v/>
      </c>
      <c r="B320" s="84"/>
      <c r="C320" s="99"/>
      <c r="D320" s="100"/>
      <c r="E320" s="58" t="str">
        <f>IF(B320="","",ROUND((B320-Payment!prev_date)*$N$8*Payment!prev_prin_balance,2))</f>
        <v/>
      </c>
      <c r="F320" s="56"/>
      <c r="G320" s="99"/>
      <c r="H320" s="99"/>
      <c r="I320" s="58" t="str">
        <f>IF(B320="","",Payment!prev_fee_balance+G320-H320)</f>
        <v/>
      </c>
      <c r="J320" s="58" t="str">
        <f>IF(B320="","",IF(ISBLANK(D320),MIN(C320-H320,Payment!prev_int_balance+E320),0))</f>
        <v/>
      </c>
      <c r="K320" s="58" t="str">
        <f>IF(B320="","",(Payment!prev_int_balance+E320)-J320)</f>
        <v/>
      </c>
      <c r="L320" s="58" t="str">
        <f t="shared" si="0"/>
        <v/>
      </c>
      <c r="M320" s="58" t="str">
        <f>IF(B320="","",Payment!prev_prin_balance-L320)</f>
        <v/>
      </c>
      <c r="N320" s="58" t="str">
        <f t="shared" si="1"/>
        <v/>
      </c>
      <c r="O320" s="31"/>
      <c r="P320" s="78"/>
      <c r="Q320" s="31"/>
      <c r="R320" s="31"/>
      <c r="S320" s="31"/>
      <c r="T320" s="31"/>
      <c r="U320" s="31"/>
      <c r="V320" s="31"/>
      <c r="W320" s="31"/>
      <c r="X320" s="31"/>
      <c r="Y320" s="31"/>
      <c r="Z320" s="31"/>
    </row>
    <row r="321" spans="1:26" ht="12.75" customHeight="1" x14ac:dyDescent="0.3">
      <c r="A321" s="51" t="str">
        <f>IF(OR(Payment!prev_total_owed&lt;=0,Payment!prev_total_owed=""),"",Payment!prev_pmt_num+1)</f>
        <v/>
      </c>
      <c r="B321" s="84"/>
      <c r="C321" s="99"/>
      <c r="D321" s="100"/>
      <c r="E321" s="58" t="str">
        <f>IF(B321="","",ROUND((B321-Payment!prev_date)*$N$8*Payment!prev_prin_balance,2))</f>
        <v/>
      </c>
      <c r="F321" s="56"/>
      <c r="G321" s="99"/>
      <c r="H321" s="99"/>
      <c r="I321" s="58" t="str">
        <f>IF(B321="","",Payment!prev_fee_balance+G321-H321)</f>
        <v/>
      </c>
      <c r="J321" s="58" t="str">
        <f>IF(B321="","",IF(ISBLANK(D321),MIN(C321-H321,Payment!prev_int_balance+E321),0))</f>
        <v/>
      </c>
      <c r="K321" s="58" t="str">
        <f>IF(B321="","",(Payment!prev_int_balance+E321)-J321)</f>
        <v/>
      </c>
      <c r="L321" s="58" t="str">
        <f t="shared" si="0"/>
        <v/>
      </c>
      <c r="M321" s="58" t="str">
        <f>IF(B321="","",Payment!prev_prin_balance-L321)</f>
        <v/>
      </c>
      <c r="N321" s="58" t="str">
        <f t="shared" si="1"/>
        <v/>
      </c>
      <c r="O321" s="31"/>
      <c r="P321" s="78"/>
      <c r="Q321" s="31"/>
      <c r="R321" s="31"/>
      <c r="S321" s="31"/>
      <c r="T321" s="31"/>
      <c r="U321" s="31"/>
      <c r="V321" s="31"/>
      <c r="W321" s="31"/>
      <c r="X321" s="31"/>
      <c r="Y321" s="31"/>
      <c r="Z321" s="31"/>
    </row>
    <row r="322" spans="1:26" ht="12.75" customHeight="1" x14ac:dyDescent="0.3">
      <c r="A322" s="51" t="str">
        <f>IF(OR(Payment!prev_total_owed&lt;=0,Payment!prev_total_owed=""),"",Payment!prev_pmt_num+1)</f>
        <v/>
      </c>
      <c r="B322" s="84"/>
      <c r="C322" s="99"/>
      <c r="D322" s="100"/>
      <c r="E322" s="58" t="str">
        <f>IF(B322="","",ROUND((B322-Payment!prev_date)*$N$8*Payment!prev_prin_balance,2))</f>
        <v/>
      </c>
      <c r="F322" s="56"/>
      <c r="G322" s="99"/>
      <c r="H322" s="99"/>
      <c r="I322" s="58" t="str">
        <f>IF(B322="","",Payment!prev_fee_balance+G322-H322)</f>
        <v/>
      </c>
      <c r="J322" s="58" t="str">
        <f>IF(B322="","",IF(ISBLANK(D322),MIN(C322-H322,Payment!prev_int_balance+E322),0))</f>
        <v/>
      </c>
      <c r="K322" s="58" t="str">
        <f>IF(B322="","",(Payment!prev_int_balance+E322)-J322)</f>
        <v/>
      </c>
      <c r="L322" s="58" t="str">
        <f t="shared" si="0"/>
        <v/>
      </c>
      <c r="M322" s="58" t="str">
        <f>IF(B322="","",Payment!prev_prin_balance-L322)</f>
        <v/>
      </c>
      <c r="N322" s="58" t="str">
        <f t="shared" si="1"/>
        <v/>
      </c>
      <c r="O322" s="31"/>
      <c r="P322" s="78"/>
      <c r="Q322" s="31"/>
      <c r="R322" s="31"/>
      <c r="S322" s="31"/>
      <c r="T322" s="31"/>
      <c r="U322" s="31"/>
      <c r="V322" s="31"/>
      <c r="W322" s="31"/>
      <c r="X322" s="31"/>
      <c r="Y322" s="31"/>
      <c r="Z322" s="31"/>
    </row>
    <row r="323" spans="1:26" ht="12.75" customHeight="1" x14ac:dyDescent="0.3">
      <c r="A323" s="51" t="str">
        <f>IF(OR(Payment!prev_total_owed&lt;=0,Payment!prev_total_owed=""),"",Payment!prev_pmt_num+1)</f>
        <v/>
      </c>
      <c r="B323" s="84"/>
      <c r="C323" s="99"/>
      <c r="D323" s="100"/>
      <c r="E323" s="58" t="str">
        <f>IF(B323="","",ROUND((B323-Payment!prev_date)*$N$8*Payment!prev_prin_balance,2))</f>
        <v/>
      </c>
      <c r="F323" s="56"/>
      <c r="G323" s="99"/>
      <c r="H323" s="99"/>
      <c r="I323" s="58" t="str">
        <f>IF(B323="","",Payment!prev_fee_balance+G323-H323)</f>
        <v/>
      </c>
      <c r="J323" s="58" t="str">
        <f>IF(B323="","",IF(ISBLANK(D323),MIN(C323-H323,Payment!prev_int_balance+E323),0))</f>
        <v/>
      </c>
      <c r="K323" s="58" t="str">
        <f>IF(B323="","",(Payment!prev_int_balance+E323)-J323)</f>
        <v/>
      </c>
      <c r="L323" s="58" t="str">
        <f t="shared" si="0"/>
        <v/>
      </c>
      <c r="M323" s="58" t="str">
        <f>IF(B323="","",Payment!prev_prin_balance-L323)</f>
        <v/>
      </c>
      <c r="N323" s="58" t="str">
        <f t="shared" si="1"/>
        <v/>
      </c>
      <c r="O323" s="31"/>
      <c r="P323" s="78"/>
      <c r="Q323" s="31"/>
      <c r="R323" s="31"/>
      <c r="S323" s="31"/>
      <c r="T323" s="31"/>
      <c r="U323" s="31"/>
      <c r="V323" s="31"/>
      <c r="W323" s="31"/>
      <c r="X323" s="31"/>
      <c r="Y323" s="31"/>
      <c r="Z323" s="31"/>
    </row>
    <row r="324" spans="1:26" ht="12.75" customHeight="1" x14ac:dyDescent="0.3">
      <c r="A324" s="51" t="str">
        <f>IF(OR(Payment!prev_total_owed&lt;=0,Payment!prev_total_owed=""),"",Payment!prev_pmt_num+1)</f>
        <v/>
      </c>
      <c r="B324" s="84"/>
      <c r="C324" s="99"/>
      <c r="D324" s="100"/>
      <c r="E324" s="58" t="str">
        <f>IF(B324="","",ROUND((B324-Payment!prev_date)*$N$8*Payment!prev_prin_balance,2))</f>
        <v/>
      </c>
      <c r="F324" s="56"/>
      <c r="G324" s="99"/>
      <c r="H324" s="99"/>
      <c r="I324" s="58" t="str">
        <f>IF(B324="","",Payment!prev_fee_balance+G324-H324)</f>
        <v/>
      </c>
      <c r="J324" s="58" t="str">
        <f>IF(B324="","",IF(ISBLANK(D324),MIN(C324-H324,Payment!prev_int_balance+E324),0))</f>
        <v/>
      </c>
      <c r="K324" s="58" t="str">
        <f>IF(B324="","",(Payment!prev_int_balance+E324)-J324)</f>
        <v/>
      </c>
      <c r="L324" s="58" t="str">
        <f t="shared" si="0"/>
        <v/>
      </c>
      <c r="M324" s="58" t="str">
        <f>IF(B324="","",Payment!prev_prin_balance-L324)</f>
        <v/>
      </c>
      <c r="N324" s="58" t="str">
        <f t="shared" si="1"/>
        <v/>
      </c>
      <c r="O324" s="31"/>
      <c r="P324" s="78"/>
      <c r="Q324" s="31"/>
      <c r="R324" s="31"/>
      <c r="S324" s="31"/>
      <c r="T324" s="31"/>
      <c r="U324" s="31"/>
      <c r="V324" s="31"/>
      <c r="W324" s="31"/>
      <c r="X324" s="31"/>
      <c r="Y324" s="31"/>
      <c r="Z324" s="31"/>
    </row>
    <row r="325" spans="1:26" ht="12.75" customHeight="1" x14ac:dyDescent="0.3">
      <c r="A325" s="51" t="str">
        <f>IF(OR(Payment!prev_total_owed&lt;=0,Payment!prev_total_owed=""),"",Payment!prev_pmt_num+1)</f>
        <v/>
      </c>
      <c r="B325" s="84"/>
      <c r="C325" s="99"/>
      <c r="D325" s="100"/>
      <c r="E325" s="58" t="str">
        <f>IF(B325="","",ROUND((B325-Payment!prev_date)*$N$8*Payment!prev_prin_balance,2))</f>
        <v/>
      </c>
      <c r="F325" s="56"/>
      <c r="G325" s="99"/>
      <c r="H325" s="99"/>
      <c r="I325" s="58" t="str">
        <f>IF(B325="","",Payment!prev_fee_balance+G325-H325)</f>
        <v/>
      </c>
      <c r="J325" s="58" t="str">
        <f>IF(B325="","",IF(ISBLANK(D325),MIN(C325-H325,Payment!prev_int_balance+E325),0))</f>
        <v/>
      </c>
      <c r="K325" s="58" t="str">
        <f>IF(B325="","",(Payment!prev_int_balance+E325)-J325)</f>
        <v/>
      </c>
      <c r="L325" s="58" t="str">
        <f t="shared" si="0"/>
        <v/>
      </c>
      <c r="M325" s="58" t="str">
        <f>IF(B325="","",Payment!prev_prin_balance-L325)</f>
        <v/>
      </c>
      <c r="N325" s="58" t="str">
        <f t="shared" si="1"/>
        <v/>
      </c>
      <c r="O325" s="31"/>
      <c r="P325" s="78"/>
      <c r="Q325" s="31"/>
      <c r="R325" s="31"/>
      <c r="S325" s="31"/>
      <c r="T325" s="31"/>
      <c r="U325" s="31"/>
      <c r="V325" s="31"/>
      <c r="W325" s="31"/>
      <c r="X325" s="31"/>
      <c r="Y325" s="31"/>
      <c r="Z325" s="31"/>
    </row>
    <row r="326" spans="1:26" ht="12.75" customHeight="1" x14ac:dyDescent="0.3">
      <c r="A326" s="51" t="str">
        <f>IF(OR(Payment!prev_total_owed&lt;=0,Payment!prev_total_owed=""),"",Payment!prev_pmt_num+1)</f>
        <v/>
      </c>
      <c r="B326" s="84"/>
      <c r="C326" s="99"/>
      <c r="D326" s="100"/>
      <c r="E326" s="58" t="str">
        <f>IF(B326="","",ROUND((B326-Payment!prev_date)*$N$8*Payment!prev_prin_balance,2))</f>
        <v/>
      </c>
      <c r="F326" s="56"/>
      <c r="G326" s="99"/>
      <c r="H326" s="99"/>
      <c r="I326" s="58" t="str">
        <f>IF(B326="","",Payment!prev_fee_balance+G326-H326)</f>
        <v/>
      </c>
      <c r="J326" s="58" t="str">
        <f>IF(B326="","",IF(ISBLANK(D326),MIN(C326-H326,Payment!prev_int_balance+E326),0))</f>
        <v/>
      </c>
      <c r="K326" s="58" t="str">
        <f>IF(B326="","",(Payment!prev_int_balance+E326)-J326)</f>
        <v/>
      </c>
      <c r="L326" s="58" t="str">
        <f t="shared" si="0"/>
        <v/>
      </c>
      <c r="M326" s="58" t="str">
        <f>IF(B326="","",Payment!prev_prin_balance-L326)</f>
        <v/>
      </c>
      <c r="N326" s="58" t="str">
        <f t="shared" si="1"/>
        <v/>
      </c>
      <c r="O326" s="31"/>
      <c r="P326" s="78"/>
      <c r="Q326" s="31"/>
      <c r="R326" s="31"/>
      <c r="S326" s="31"/>
      <c r="T326" s="31"/>
      <c r="U326" s="31"/>
      <c r="V326" s="31"/>
      <c r="W326" s="31"/>
      <c r="X326" s="31"/>
      <c r="Y326" s="31"/>
      <c r="Z326" s="31"/>
    </row>
    <row r="327" spans="1:26" ht="12.75" customHeight="1" x14ac:dyDescent="0.3">
      <c r="A327" s="51" t="str">
        <f>IF(OR(Payment!prev_total_owed&lt;=0,Payment!prev_total_owed=""),"",Payment!prev_pmt_num+1)</f>
        <v/>
      </c>
      <c r="B327" s="84"/>
      <c r="C327" s="99"/>
      <c r="D327" s="100"/>
      <c r="E327" s="58" t="str">
        <f>IF(B327="","",ROUND((B327-Payment!prev_date)*$N$8*Payment!prev_prin_balance,2))</f>
        <v/>
      </c>
      <c r="F327" s="56"/>
      <c r="G327" s="99"/>
      <c r="H327" s="99"/>
      <c r="I327" s="58" t="str">
        <f>IF(B327="","",Payment!prev_fee_balance+G327-H327)</f>
        <v/>
      </c>
      <c r="J327" s="58" t="str">
        <f>IF(B327="","",IF(ISBLANK(D327),MIN(C327-H327,Payment!prev_int_balance+E327),0))</f>
        <v/>
      </c>
      <c r="K327" s="58" t="str">
        <f>IF(B327="","",(Payment!prev_int_balance+E327)-J327)</f>
        <v/>
      </c>
      <c r="L327" s="58" t="str">
        <f t="shared" si="0"/>
        <v/>
      </c>
      <c r="M327" s="58" t="str">
        <f>IF(B327="","",Payment!prev_prin_balance-L327)</f>
        <v/>
      </c>
      <c r="N327" s="58" t="str">
        <f t="shared" si="1"/>
        <v/>
      </c>
      <c r="O327" s="31"/>
      <c r="P327" s="78"/>
      <c r="Q327" s="31"/>
      <c r="R327" s="31"/>
      <c r="S327" s="31"/>
      <c r="T327" s="31"/>
      <c r="U327" s="31"/>
      <c r="V327" s="31"/>
      <c r="W327" s="31"/>
      <c r="X327" s="31"/>
      <c r="Y327" s="31"/>
      <c r="Z327" s="31"/>
    </row>
    <row r="328" spans="1:26" ht="12.75" customHeight="1" x14ac:dyDescent="0.3">
      <c r="A328" s="51" t="str">
        <f>IF(OR(Payment!prev_total_owed&lt;=0,Payment!prev_total_owed=""),"",Payment!prev_pmt_num+1)</f>
        <v/>
      </c>
      <c r="B328" s="84"/>
      <c r="C328" s="99"/>
      <c r="D328" s="100"/>
      <c r="E328" s="58" t="str">
        <f>IF(B328="","",ROUND((B328-Payment!prev_date)*$N$8*Payment!prev_prin_balance,2))</f>
        <v/>
      </c>
      <c r="F328" s="56"/>
      <c r="G328" s="99"/>
      <c r="H328" s="99"/>
      <c r="I328" s="58" t="str">
        <f>IF(B328="","",Payment!prev_fee_balance+G328-H328)</f>
        <v/>
      </c>
      <c r="J328" s="58" t="str">
        <f>IF(B328="","",IF(ISBLANK(D328),MIN(C328-H328,Payment!prev_int_balance+E328),0))</f>
        <v/>
      </c>
      <c r="K328" s="58" t="str">
        <f>IF(B328="","",(Payment!prev_int_balance+E328)-J328)</f>
        <v/>
      </c>
      <c r="L328" s="58" t="str">
        <f t="shared" si="0"/>
        <v/>
      </c>
      <c r="M328" s="58" t="str">
        <f>IF(B328="","",Payment!prev_prin_balance-L328)</f>
        <v/>
      </c>
      <c r="N328" s="58" t="str">
        <f t="shared" si="1"/>
        <v/>
      </c>
      <c r="O328" s="31"/>
      <c r="P328" s="78"/>
      <c r="Q328" s="31"/>
      <c r="R328" s="31"/>
      <c r="S328" s="31"/>
      <c r="T328" s="31"/>
      <c r="U328" s="31"/>
      <c r="V328" s="31"/>
      <c r="W328" s="31"/>
      <c r="X328" s="31"/>
      <c r="Y328" s="31"/>
      <c r="Z328" s="31"/>
    </row>
    <row r="329" spans="1:26" ht="12.75" customHeight="1" x14ac:dyDescent="0.3">
      <c r="A329" s="51" t="str">
        <f>IF(OR(Payment!prev_total_owed&lt;=0,Payment!prev_total_owed=""),"",Payment!prev_pmt_num+1)</f>
        <v/>
      </c>
      <c r="B329" s="84"/>
      <c r="C329" s="99"/>
      <c r="D329" s="100"/>
      <c r="E329" s="58" t="str">
        <f>IF(B329="","",ROUND((B329-Payment!prev_date)*$N$8*Payment!prev_prin_balance,2))</f>
        <v/>
      </c>
      <c r="F329" s="56"/>
      <c r="G329" s="99"/>
      <c r="H329" s="99"/>
      <c r="I329" s="58" t="str">
        <f>IF(B329="","",Payment!prev_fee_balance+G329-H329)</f>
        <v/>
      </c>
      <c r="J329" s="58" t="str">
        <f>IF(B329="","",IF(ISBLANK(D329),MIN(C329-H329,Payment!prev_int_balance+E329),0))</f>
        <v/>
      </c>
      <c r="K329" s="58" t="str">
        <f>IF(B329="","",(Payment!prev_int_balance+E329)-J329)</f>
        <v/>
      </c>
      <c r="L329" s="58" t="str">
        <f t="shared" si="0"/>
        <v/>
      </c>
      <c r="M329" s="58" t="str">
        <f>IF(B329="","",Payment!prev_prin_balance-L329)</f>
        <v/>
      </c>
      <c r="N329" s="58" t="str">
        <f t="shared" si="1"/>
        <v/>
      </c>
      <c r="O329" s="31"/>
      <c r="P329" s="78"/>
      <c r="Q329" s="31"/>
      <c r="R329" s="31"/>
      <c r="S329" s="31"/>
      <c r="T329" s="31"/>
      <c r="U329" s="31"/>
      <c r="V329" s="31"/>
      <c r="W329" s="31"/>
      <c r="X329" s="31"/>
      <c r="Y329" s="31"/>
      <c r="Z329" s="31"/>
    </row>
    <row r="330" spans="1:26" ht="12.75" customHeight="1" x14ac:dyDescent="0.3">
      <c r="A330" s="51" t="str">
        <f>IF(OR(Payment!prev_total_owed&lt;=0,Payment!prev_total_owed=""),"",Payment!prev_pmt_num+1)</f>
        <v/>
      </c>
      <c r="B330" s="84"/>
      <c r="C330" s="99"/>
      <c r="D330" s="100"/>
      <c r="E330" s="58" t="str">
        <f>IF(B330="","",ROUND((B330-Payment!prev_date)*$N$8*Payment!prev_prin_balance,2))</f>
        <v/>
      </c>
      <c r="F330" s="56"/>
      <c r="G330" s="99"/>
      <c r="H330" s="99"/>
      <c r="I330" s="58" t="str">
        <f>IF(B330="","",Payment!prev_fee_balance+G330-H330)</f>
        <v/>
      </c>
      <c r="J330" s="58" t="str">
        <f>IF(B330="","",IF(ISBLANK(D330),MIN(C330-H330,Payment!prev_int_balance+E330),0))</f>
        <v/>
      </c>
      <c r="K330" s="58" t="str">
        <f>IF(B330="","",(Payment!prev_int_balance+E330)-J330)</f>
        <v/>
      </c>
      <c r="L330" s="58" t="str">
        <f t="shared" si="0"/>
        <v/>
      </c>
      <c r="M330" s="58" t="str">
        <f>IF(B330="","",Payment!prev_prin_balance-L330)</f>
        <v/>
      </c>
      <c r="N330" s="58" t="str">
        <f t="shared" si="1"/>
        <v/>
      </c>
      <c r="O330" s="31"/>
      <c r="P330" s="78"/>
      <c r="Q330" s="31"/>
      <c r="R330" s="31"/>
      <c r="S330" s="31"/>
      <c r="T330" s="31"/>
      <c r="U330" s="31"/>
      <c r="V330" s="31"/>
      <c r="W330" s="31"/>
      <c r="X330" s="31"/>
      <c r="Y330" s="31"/>
      <c r="Z330" s="31"/>
    </row>
    <row r="331" spans="1:26" ht="12.75" customHeight="1" x14ac:dyDescent="0.3">
      <c r="A331" s="51" t="str">
        <f>IF(OR(Payment!prev_total_owed&lt;=0,Payment!prev_total_owed=""),"",Payment!prev_pmt_num+1)</f>
        <v/>
      </c>
      <c r="B331" s="84"/>
      <c r="C331" s="99"/>
      <c r="D331" s="100"/>
      <c r="E331" s="58" t="str">
        <f>IF(B331="","",ROUND((B331-Payment!prev_date)*$N$8*Payment!prev_prin_balance,2))</f>
        <v/>
      </c>
      <c r="F331" s="56"/>
      <c r="G331" s="99"/>
      <c r="H331" s="99"/>
      <c r="I331" s="58" t="str">
        <f>IF(B331="","",Payment!prev_fee_balance+G331-H331)</f>
        <v/>
      </c>
      <c r="J331" s="58" t="str">
        <f>IF(B331="","",IF(ISBLANK(D331),MIN(C331-H331,Payment!prev_int_balance+E331),0))</f>
        <v/>
      </c>
      <c r="K331" s="58" t="str">
        <f>IF(B331="","",(Payment!prev_int_balance+E331)-J331)</f>
        <v/>
      </c>
      <c r="L331" s="58" t="str">
        <f t="shared" si="0"/>
        <v/>
      </c>
      <c r="M331" s="58" t="str">
        <f>IF(B331="","",Payment!prev_prin_balance-L331)</f>
        <v/>
      </c>
      <c r="N331" s="58" t="str">
        <f t="shared" si="1"/>
        <v/>
      </c>
      <c r="O331" s="31"/>
      <c r="P331" s="78"/>
      <c r="Q331" s="31"/>
      <c r="R331" s="31"/>
      <c r="S331" s="31"/>
      <c r="T331" s="31"/>
      <c r="U331" s="31"/>
      <c r="V331" s="31"/>
      <c r="W331" s="31"/>
      <c r="X331" s="31"/>
      <c r="Y331" s="31"/>
      <c r="Z331" s="31"/>
    </row>
    <row r="332" spans="1:26" ht="12.75" customHeight="1" x14ac:dyDescent="0.3">
      <c r="A332" s="51" t="str">
        <f>IF(OR(Payment!prev_total_owed&lt;=0,Payment!prev_total_owed=""),"",Payment!prev_pmt_num+1)</f>
        <v/>
      </c>
      <c r="B332" s="84"/>
      <c r="C332" s="99"/>
      <c r="D332" s="100"/>
      <c r="E332" s="58" t="str">
        <f>IF(B332="","",ROUND((B332-Payment!prev_date)*$N$8*Payment!prev_prin_balance,2))</f>
        <v/>
      </c>
      <c r="F332" s="56"/>
      <c r="G332" s="99"/>
      <c r="H332" s="99"/>
      <c r="I332" s="58" t="str">
        <f>IF(B332="","",Payment!prev_fee_balance+G332-H332)</f>
        <v/>
      </c>
      <c r="J332" s="58" t="str">
        <f>IF(B332="","",IF(ISBLANK(D332),MIN(C332-H332,Payment!prev_int_balance+E332),0))</f>
        <v/>
      </c>
      <c r="K332" s="58" t="str">
        <f>IF(B332="","",(Payment!prev_int_balance+E332)-J332)</f>
        <v/>
      </c>
      <c r="L332" s="58" t="str">
        <f t="shared" si="0"/>
        <v/>
      </c>
      <c r="M332" s="58" t="str">
        <f>IF(B332="","",Payment!prev_prin_balance-L332)</f>
        <v/>
      </c>
      <c r="N332" s="58" t="str">
        <f t="shared" si="1"/>
        <v/>
      </c>
      <c r="O332" s="31"/>
      <c r="P332" s="78"/>
      <c r="Q332" s="31"/>
      <c r="R332" s="31"/>
      <c r="S332" s="31"/>
      <c r="T332" s="31"/>
      <c r="U332" s="31"/>
      <c r="V332" s="31"/>
      <c r="W332" s="31"/>
      <c r="X332" s="31"/>
      <c r="Y332" s="31"/>
      <c r="Z332" s="31"/>
    </row>
    <row r="333" spans="1:26" ht="12.75" customHeight="1" x14ac:dyDescent="0.3">
      <c r="A333" s="51" t="str">
        <f>IF(OR(Payment!prev_total_owed&lt;=0,Payment!prev_total_owed=""),"",Payment!prev_pmt_num+1)</f>
        <v/>
      </c>
      <c r="B333" s="84"/>
      <c r="C333" s="99"/>
      <c r="D333" s="100"/>
      <c r="E333" s="58" t="str">
        <f>IF(B333="","",ROUND((B333-Payment!prev_date)*$N$8*Payment!prev_prin_balance,2))</f>
        <v/>
      </c>
      <c r="F333" s="56"/>
      <c r="G333" s="99"/>
      <c r="H333" s="99"/>
      <c r="I333" s="58" t="str">
        <f>IF(B333="","",Payment!prev_fee_balance+G333-H333)</f>
        <v/>
      </c>
      <c r="J333" s="58" t="str">
        <f>IF(B333="","",IF(ISBLANK(D333),MIN(C333-H333,Payment!prev_int_balance+E333),0))</f>
        <v/>
      </c>
      <c r="K333" s="58" t="str">
        <f>IF(B333="","",(Payment!prev_int_balance+E333)-J333)</f>
        <v/>
      </c>
      <c r="L333" s="58" t="str">
        <f t="shared" si="0"/>
        <v/>
      </c>
      <c r="M333" s="58" t="str">
        <f>IF(B333="","",Payment!prev_prin_balance-L333)</f>
        <v/>
      </c>
      <c r="N333" s="58" t="str">
        <f t="shared" si="1"/>
        <v/>
      </c>
      <c r="O333" s="31"/>
      <c r="P333" s="78"/>
      <c r="Q333" s="31"/>
      <c r="R333" s="31"/>
      <c r="S333" s="31"/>
      <c r="T333" s="31"/>
      <c r="U333" s="31"/>
      <c r="V333" s="31"/>
      <c r="W333" s="31"/>
      <c r="X333" s="31"/>
      <c r="Y333" s="31"/>
      <c r="Z333" s="31"/>
    </row>
    <row r="334" spans="1:26" ht="12.75" customHeight="1" x14ac:dyDescent="0.3">
      <c r="A334" s="51" t="str">
        <f>IF(OR(Payment!prev_total_owed&lt;=0,Payment!prev_total_owed=""),"",Payment!prev_pmt_num+1)</f>
        <v/>
      </c>
      <c r="B334" s="84"/>
      <c r="C334" s="99"/>
      <c r="D334" s="100"/>
      <c r="E334" s="58" t="str">
        <f>IF(B334="","",ROUND((B334-Payment!prev_date)*$N$8*Payment!prev_prin_balance,2))</f>
        <v/>
      </c>
      <c r="F334" s="56"/>
      <c r="G334" s="99"/>
      <c r="H334" s="99"/>
      <c r="I334" s="58" t="str">
        <f>IF(B334="","",Payment!prev_fee_balance+G334-H334)</f>
        <v/>
      </c>
      <c r="J334" s="58" t="str">
        <f>IF(B334="","",IF(ISBLANK(D334),MIN(C334-H334,Payment!prev_int_balance+E334),0))</f>
        <v/>
      </c>
      <c r="K334" s="58" t="str">
        <f>IF(B334="","",(Payment!prev_int_balance+E334)-J334)</f>
        <v/>
      </c>
      <c r="L334" s="58" t="str">
        <f t="shared" si="0"/>
        <v/>
      </c>
      <c r="M334" s="58" t="str">
        <f>IF(B334="","",Payment!prev_prin_balance-L334)</f>
        <v/>
      </c>
      <c r="N334" s="58" t="str">
        <f t="shared" si="1"/>
        <v/>
      </c>
      <c r="O334" s="31"/>
      <c r="P334" s="78"/>
      <c r="Q334" s="31"/>
      <c r="R334" s="31"/>
      <c r="S334" s="31"/>
      <c r="T334" s="31"/>
      <c r="U334" s="31"/>
      <c r="V334" s="31"/>
      <c r="W334" s="31"/>
      <c r="X334" s="31"/>
      <c r="Y334" s="31"/>
      <c r="Z334" s="31"/>
    </row>
    <row r="335" spans="1:26" ht="12.75" customHeight="1" x14ac:dyDescent="0.3">
      <c r="A335" s="51" t="str">
        <f>IF(OR(Payment!prev_total_owed&lt;=0,Payment!prev_total_owed=""),"",Payment!prev_pmt_num+1)</f>
        <v/>
      </c>
      <c r="B335" s="84"/>
      <c r="C335" s="99"/>
      <c r="D335" s="100"/>
      <c r="E335" s="58" t="str">
        <f>IF(B335="","",ROUND((B335-Payment!prev_date)*$N$8*Payment!prev_prin_balance,2))</f>
        <v/>
      </c>
      <c r="F335" s="56"/>
      <c r="G335" s="99"/>
      <c r="H335" s="99"/>
      <c r="I335" s="58" t="str">
        <f>IF(B335="","",Payment!prev_fee_balance+G335-H335)</f>
        <v/>
      </c>
      <c r="J335" s="58" t="str">
        <f>IF(B335="","",IF(ISBLANK(D335),MIN(C335-H335,Payment!prev_int_balance+E335),0))</f>
        <v/>
      </c>
      <c r="K335" s="58" t="str">
        <f>IF(B335="","",(Payment!prev_int_balance+E335)-J335)</f>
        <v/>
      </c>
      <c r="L335" s="58" t="str">
        <f t="shared" si="0"/>
        <v/>
      </c>
      <c r="M335" s="58" t="str">
        <f>IF(B335="","",Payment!prev_prin_balance-L335)</f>
        <v/>
      </c>
      <c r="N335" s="58" t="str">
        <f t="shared" si="1"/>
        <v/>
      </c>
      <c r="O335" s="31"/>
      <c r="P335" s="78"/>
      <c r="Q335" s="31"/>
      <c r="R335" s="31"/>
      <c r="S335" s="31"/>
      <c r="T335" s="31"/>
      <c r="U335" s="31"/>
      <c r="V335" s="31"/>
      <c r="W335" s="31"/>
      <c r="X335" s="31"/>
      <c r="Y335" s="31"/>
      <c r="Z335" s="31"/>
    </row>
    <row r="336" spans="1:26" ht="12.75" customHeight="1" x14ac:dyDescent="0.3">
      <c r="A336" s="51" t="str">
        <f>IF(OR(Payment!prev_total_owed&lt;=0,Payment!prev_total_owed=""),"",Payment!prev_pmt_num+1)</f>
        <v/>
      </c>
      <c r="B336" s="84"/>
      <c r="C336" s="99"/>
      <c r="D336" s="100"/>
      <c r="E336" s="58" t="str">
        <f>IF(B336="","",ROUND((B336-Payment!prev_date)*$N$8*Payment!prev_prin_balance,2))</f>
        <v/>
      </c>
      <c r="F336" s="56"/>
      <c r="G336" s="99"/>
      <c r="H336" s="99"/>
      <c r="I336" s="58" t="str">
        <f>IF(B336="","",Payment!prev_fee_balance+G336-H336)</f>
        <v/>
      </c>
      <c r="J336" s="58" t="str">
        <f>IF(B336="","",IF(ISBLANK(D336),MIN(C336-H336,Payment!prev_int_balance+E336),0))</f>
        <v/>
      </c>
      <c r="K336" s="58" t="str">
        <f>IF(B336="","",(Payment!prev_int_balance+E336)-J336)</f>
        <v/>
      </c>
      <c r="L336" s="58" t="str">
        <f t="shared" si="0"/>
        <v/>
      </c>
      <c r="M336" s="58" t="str">
        <f>IF(B336="","",Payment!prev_prin_balance-L336)</f>
        <v/>
      </c>
      <c r="N336" s="58" t="str">
        <f t="shared" si="1"/>
        <v/>
      </c>
      <c r="O336" s="31"/>
      <c r="P336" s="78"/>
      <c r="Q336" s="31"/>
      <c r="R336" s="31"/>
      <c r="S336" s="31"/>
      <c r="T336" s="31"/>
      <c r="U336" s="31"/>
      <c r="V336" s="31"/>
      <c r="W336" s="31"/>
      <c r="X336" s="31"/>
      <c r="Y336" s="31"/>
      <c r="Z336" s="31"/>
    </row>
    <row r="337" spans="1:26" ht="12.75" customHeight="1" x14ac:dyDescent="0.3">
      <c r="A337" s="51" t="str">
        <f>IF(OR(Payment!prev_total_owed&lt;=0,Payment!prev_total_owed=""),"",Payment!prev_pmt_num+1)</f>
        <v/>
      </c>
      <c r="B337" s="84"/>
      <c r="C337" s="99"/>
      <c r="D337" s="100"/>
      <c r="E337" s="58" t="str">
        <f>IF(B337="","",ROUND((B337-Payment!prev_date)*$N$8*Payment!prev_prin_balance,2))</f>
        <v/>
      </c>
      <c r="F337" s="56"/>
      <c r="G337" s="99"/>
      <c r="H337" s="99"/>
      <c r="I337" s="58" t="str">
        <f>IF(B337="","",Payment!prev_fee_balance+G337-H337)</f>
        <v/>
      </c>
      <c r="J337" s="58" t="str">
        <f>IF(B337="","",IF(ISBLANK(D337),MIN(C337-H337,Payment!prev_int_balance+E337),0))</f>
        <v/>
      </c>
      <c r="K337" s="58" t="str">
        <f>IF(B337="","",(Payment!prev_int_balance+E337)-J337)</f>
        <v/>
      </c>
      <c r="L337" s="58" t="str">
        <f t="shared" si="0"/>
        <v/>
      </c>
      <c r="M337" s="58" t="str">
        <f>IF(B337="","",Payment!prev_prin_balance-L337)</f>
        <v/>
      </c>
      <c r="N337" s="58" t="str">
        <f t="shared" si="1"/>
        <v/>
      </c>
      <c r="O337" s="31"/>
      <c r="P337" s="78"/>
      <c r="Q337" s="31"/>
      <c r="R337" s="31"/>
      <c r="S337" s="31"/>
      <c r="T337" s="31"/>
      <c r="U337" s="31"/>
      <c r="V337" s="31"/>
      <c r="W337" s="31"/>
      <c r="X337" s="31"/>
      <c r="Y337" s="31"/>
      <c r="Z337" s="31"/>
    </row>
    <row r="338" spans="1:26" ht="12.75" customHeight="1" x14ac:dyDescent="0.3">
      <c r="A338" s="51" t="str">
        <f>IF(OR(Payment!prev_total_owed&lt;=0,Payment!prev_total_owed=""),"",Payment!prev_pmt_num+1)</f>
        <v/>
      </c>
      <c r="B338" s="84"/>
      <c r="C338" s="99"/>
      <c r="D338" s="100"/>
      <c r="E338" s="58" t="str">
        <f>IF(B338="","",ROUND((B338-Payment!prev_date)*$N$8*Payment!prev_prin_balance,2))</f>
        <v/>
      </c>
      <c r="F338" s="56"/>
      <c r="G338" s="99"/>
      <c r="H338" s="99"/>
      <c r="I338" s="58" t="str">
        <f>IF(B338="","",Payment!prev_fee_balance+G338-H338)</f>
        <v/>
      </c>
      <c r="J338" s="58" t="str">
        <f>IF(B338="","",IF(ISBLANK(D338),MIN(C338-H338,Payment!prev_int_balance+E338),0))</f>
        <v/>
      </c>
      <c r="K338" s="58" t="str">
        <f>IF(B338="","",(Payment!prev_int_balance+E338)-J338)</f>
        <v/>
      </c>
      <c r="L338" s="58" t="str">
        <f t="shared" si="0"/>
        <v/>
      </c>
      <c r="M338" s="58" t="str">
        <f>IF(B338="","",Payment!prev_prin_balance-L338)</f>
        <v/>
      </c>
      <c r="N338" s="58" t="str">
        <f t="shared" si="1"/>
        <v/>
      </c>
      <c r="O338" s="31"/>
      <c r="P338" s="78"/>
      <c r="Q338" s="31"/>
      <c r="R338" s="31"/>
      <c r="S338" s="31"/>
      <c r="T338" s="31"/>
      <c r="U338" s="31"/>
      <c r="V338" s="31"/>
      <c r="W338" s="31"/>
      <c r="X338" s="31"/>
      <c r="Y338" s="31"/>
      <c r="Z338" s="31"/>
    </row>
    <row r="339" spans="1:26" ht="12.75" customHeight="1" x14ac:dyDescent="0.3">
      <c r="A339" s="51" t="str">
        <f>IF(OR(Payment!prev_total_owed&lt;=0,Payment!prev_total_owed=""),"",Payment!prev_pmt_num+1)</f>
        <v/>
      </c>
      <c r="B339" s="84"/>
      <c r="C339" s="99"/>
      <c r="D339" s="100"/>
      <c r="E339" s="58" t="str">
        <f>IF(B339="","",ROUND((B339-Payment!prev_date)*$N$8*Payment!prev_prin_balance,2))</f>
        <v/>
      </c>
      <c r="F339" s="56"/>
      <c r="G339" s="99"/>
      <c r="H339" s="99"/>
      <c r="I339" s="58" t="str">
        <f>IF(B339="","",Payment!prev_fee_balance+G339-H339)</f>
        <v/>
      </c>
      <c r="J339" s="58" t="str">
        <f>IF(B339="","",IF(ISBLANK(D339),MIN(C339-H339,Payment!prev_int_balance+E339),0))</f>
        <v/>
      </c>
      <c r="K339" s="58" t="str">
        <f>IF(B339="","",(Payment!prev_int_balance+E339)-J339)</f>
        <v/>
      </c>
      <c r="L339" s="58" t="str">
        <f t="shared" si="0"/>
        <v/>
      </c>
      <c r="M339" s="58" t="str">
        <f>IF(B339="","",Payment!prev_prin_balance-L339)</f>
        <v/>
      </c>
      <c r="N339" s="58" t="str">
        <f t="shared" si="1"/>
        <v/>
      </c>
      <c r="O339" s="31"/>
      <c r="P339" s="78"/>
      <c r="Q339" s="31"/>
      <c r="R339" s="31"/>
      <c r="S339" s="31"/>
      <c r="T339" s="31"/>
      <c r="U339" s="31"/>
      <c r="V339" s="31"/>
      <c r="W339" s="31"/>
      <c r="X339" s="31"/>
      <c r="Y339" s="31"/>
      <c r="Z339" s="31"/>
    </row>
    <row r="340" spans="1:26" ht="12.75" customHeight="1" x14ac:dyDescent="0.3">
      <c r="A340" s="51" t="str">
        <f>IF(OR(Payment!prev_total_owed&lt;=0,Payment!prev_total_owed=""),"",Payment!prev_pmt_num+1)</f>
        <v/>
      </c>
      <c r="B340" s="84"/>
      <c r="C340" s="99"/>
      <c r="D340" s="100"/>
      <c r="E340" s="58" t="str">
        <f>IF(B340="","",ROUND((B340-Payment!prev_date)*$N$8*Payment!prev_prin_balance,2))</f>
        <v/>
      </c>
      <c r="F340" s="56"/>
      <c r="G340" s="99"/>
      <c r="H340" s="99"/>
      <c r="I340" s="58" t="str">
        <f>IF(B340="","",Payment!prev_fee_balance+G340-H340)</f>
        <v/>
      </c>
      <c r="J340" s="58" t="str">
        <f>IF(B340="","",IF(ISBLANK(D340),MIN(C340-H340,Payment!prev_int_balance+E340),0))</f>
        <v/>
      </c>
      <c r="K340" s="58" t="str">
        <f>IF(B340="","",(Payment!prev_int_balance+E340)-J340)</f>
        <v/>
      </c>
      <c r="L340" s="58" t="str">
        <f t="shared" si="0"/>
        <v/>
      </c>
      <c r="M340" s="58" t="str">
        <f>IF(B340="","",Payment!prev_prin_balance-L340)</f>
        <v/>
      </c>
      <c r="N340" s="58" t="str">
        <f t="shared" si="1"/>
        <v/>
      </c>
      <c r="O340" s="31"/>
      <c r="P340" s="78"/>
      <c r="Q340" s="31"/>
      <c r="R340" s="31"/>
      <c r="S340" s="31"/>
      <c r="T340" s="31"/>
      <c r="U340" s="31"/>
      <c r="V340" s="31"/>
      <c r="W340" s="31"/>
      <c r="X340" s="31"/>
      <c r="Y340" s="31"/>
      <c r="Z340" s="31"/>
    </row>
    <row r="341" spans="1:26" ht="12.75" customHeight="1" x14ac:dyDescent="0.3">
      <c r="A341" s="51" t="str">
        <f>IF(OR(Payment!prev_total_owed&lt;=0,Payment!prev_total_owed=""),"",Payment!prev_pmt_num+1)</f>
        <v/>
      </c>
      <c r="B341" s="84"/>
      <c r="C341" s="99"/>
      <c r="D341" s="100"/>
      <c r="E341" s="58" t="str">
        <f>IF(B341="","",ROUND((B341-Payment!prev_date)*$N$8*Payment!prev_prin_balance,2))</f>
        <v/>
      </c>
      <c r="F341" s="56"/>
      <c r="G341" s="99"/>
      <c r="H341" s="99"/>
      <c r="I341" s="58" t="str">
        <f>IF(B341="","",Payment!prev_fee_balance+G341-H341)</f>
        <v/>
      </c>
      <c r="J341" s="58" t="str">
        <f>IF(B341="","",IF(ISBLANK(D341),MIN(C341-H341,Payment!prev_int_balance+E341),0))</f>
        <v/>
      </c>
      <c r="K341" s="58" t="str">
        <f>IF(B341="","",(Payment!prev_int_balance+E341)-J341)</f>
        <v/>
      </c>
      <c r="L341" s="58" t="str">
        <f t="shared" si="0"/>
        <v/>
      </c>
      <c r="M341" s="58" t="str">
        <f>IF(B341="","",Payment!prev_prin_balance-L341)</f>
        <v/>
      </c>
      <c r="N341" s="58" t="str">
        <f t="shared" si="1"/>
        <v/>
      </c>
      <c r="O341" s="31"/>
      <c r="P341" s="78"/>
      <c r="Q341" s="31"/>
      <c r="R341" s="31"/>
      <c r="S341" s="31"/>
      <c r="T341" s="31"/>
      <c r="U341" s="31"/>
      <c r="V341" s="31"/>
      <c r="W341" s="31"/>
      <c r="X341" s="31"/>
      <c r="Y341" s="31"/>
      <c r="Z341" s="31"/>
    </row>
    <row r="342" spans="1:26" ht="12.75" customHeight="1" x14ac:dyDescent="0.3">
      <c r="A342" s="51" t="str">
        <f>IF(OR(Payment!prev_total_owed&lt;=0,Payment!prev_total_owed=""),"",Payment!prev_pmt_num+1)</f>
        <v/>
      </c>
      <c r="B342" s="84"/>
      <c r="C342" s="99"/>
      <c r="D342" s="100"/>
      <c r="E342" s="58" t="str">
        <f>IF(B342="","",ROUND((B342-Payment!prev_date)*$N$8*Payment!prev_prin_balance,2))</f>
        <v/>
      </c>
      <c r="F342" s="56"/>
      <c r="G342" s="99"/>
      <c r="H342" s="99"/>
      <c r="I342" s="58" t="str">
        <f>IF(B342="","",Payment!prev_fee_balance+G342-H342)</f>
        <v/>
      </c>
      <c r="J342" s="58" t="str">
        <f>IF(B342="","",IF(ISBLANK(D342),MIN(C342-H342,Payment!prev_int_balance+E342),0))</f>
        <v/>
      </c>
      <c r="K342" s="58" t="str">
        <f>IF(B342="","",(Payment!prev_int_balance+E342)-J342)</f>
        <v/>
      </c>
      <c r="L342" s="58" t="str">
        <f t="shared" si="0"/>
        <v/>
      </c>
      <c r="M342" s="58" t="str">
        <f>IF(B342="","",Payment!prev_prin_balance-L342)</f>
        <v/>
      </c>
      <c r="N342" s="58" t="str">
        <f t="shared" si="1"/>
        <v/>
      </c>
      <c r="O342" s="31"/>
      <c r="P342" s="78"/>
      <c r="Q342" s="31"/>
      <c r="R342" s="31"/>
      <c r="S342" s="31"/>
      <c r="T342" s="31"/>
      <c r="U342" s="31"/>
      <c r="V342" s="31"/>
      <c r="W342" s="31"/>
      <c r="X342" s="31"/>
      <c r="Y342" s="31"/>
      <c r="Z342" s="31"/>
    </row>
    <row r="343" spans="1:26" ht="12.75" customHeight="1" x14ac:dyDescent="0.3">
      <c r="A343" s="51" t="str">
        <f>IF(OR(Payment!prev_total_owed&lt;=0,Payment!prev_total_owed=""),"",Payment!prev_pmt_num+1)</f>
        <v/>
      </c>
      <c r="B343" s="84"/>
      <c r="C343" s="99"/>
      <c r="D343" s="100"/>
      <c r="E343" s="58" t="str">
        <f>IF(B343="","",ROUND((B343-Payment!prev_date)*$N$8*Payment!prev_prin_balance,2))</f>
        <v/>
      </c>
      <c r="F343" s="56"/>
      <c r="G343" s="99"/>
      <c r="H343" s="99"/>
      <c r="I343" s="58" t="str">
        <f>IF(B343="","",Payment!prev_fee_balance+G343-H343)</f>
        <v/>
      </c>
      <c r="J343" s="58" t="str">
        <f>IF(B343="","",IF(ISBLANK(D343),MIN(C343-H343,Payment!prev_int_balance+E343),0))</f>
        <v/>
      </c>
      <c r="K343" s="58" t="str">
        <f>IF(B343="","",(Payment!prev_int_balance+E343)-J343)</f>
        <v/>
      </c>
      <c r="L343" s="58" t="str">
        <f t="shared" si="0"/>
        <v/>
      </c>
      <c r="M343" s="58" t="str">
        <f>IF(B343="","",Payment!prev_prin_balance-L343)</f>
        <v/>
      </c>
      <c r="N343" s="58" t="str">
        <f t="shared" si="1"/>
        <v/>
      </c>
      <c r="O343" s="31"/>
      <c r="P343" s="78"/>
      <c r="Q343" s="31"/>
      <c r="R343" s="31"/>
      <c r="S343" s="31"/>
      <c r="T343" s="31"/>
      <c r="U343" s="31"/>
      <c r="V343" s="31"/>
      <c r="W343" s="31"/>
      <c r="X343" s="31"/>
      <c r="Y343" s="31"/>
      <c r="Z343" s="31"/>
    </row>
    <row r="344" spans="1:26" ht="12.75" customHeight="1" x14ac:dyDescent="0.3">
      <c r="A344" s="51" t="str">
        <f>IF(OR(Payment!prev_total_owed&lt;=0,Payment!prev_total_owed=""),"",Payment!prev_pmt_num+1)</f>
        <v/>
      </c>
      <c r="B344" s="84"/>
      <c r="C344" s="99"/>
      <c r="D344" s="100"/>
      <c r="E344" s="58" t="str">
        <f>IF(B344="","",ROUND((B344-Payment!prev_date)*$N$8*Payment!prev_prin_balance,2))</f>
        <v/>
      </c>
      <c r="F344" s="56"/>
      <c r="G344" s="99"/>
      <c r="H344" s="99"/>
      <c r="I344" s="58" t="str">
        <f>IF(B344="","",Payment!prev_fee_balance+G344-H344)</f>
        <v/>
      </c>
      <c r="J344" s="58" t="str">
        <f>IF(B344="","",IF(ISBLANK(D344),MIN(C344-H344,Payment!prev_int_balance+E344),0))</f>
        <v/>
      </c>
      <c r="K344" s="58" t="str">
        <f>IF(B344="","",(Payment!prev_int_balance+E344)-J344)</f>
        <v/>
      </c>
      <c r="L344" s="58" t="str">
        <f t="shared" si="0"/>
        <v/>
      </c>
      <c r="M344" s="58" t="str">
        <f>IF(B344="","",Payment!prev_prin_balance-L344)</f>
        <v/>
      </c>
      <c r="N344" s="58" t="str">
        <f t="shared" si="1"/>
        <v/>
      </c>
      <c r="O344" s="31"/>
      <c r="P344" s="78"/>
      <c r="Q344" s="31"/>
      <c r="R344" s="31"/>
      <c r="S344" s="31"/>
      <c r="T344" s="31"/>
      <c r="U344" s="31"/>
      <c r="V344" s="31"/>
      <c r="W344" s="31"/>
      <c r="X344" s="31"/>
      <c r="Y344" s="31"/>
      <c r="Z344" s="31"/>
    </row>
    <row r="345" spans="1:26" ht="12.75" customHeight="1" x14ac:dyDescent="0.3">
      <c r="A345" s="51" t="str">
        <f>IF(OR(Payment!prev_total_owed&lt;=0,Payment!prev_total_owed=""),"",Payment!prev_pmt_num+1)</f>
        <v/>
      </c>
      <c r="B345" s="84"/>
      <c r="C345" s="99"/>
      <c r="D345" s="100"/>
      <c r="E345" s="58" t="str">
        <f>IF(B345="","",ROUND((B345-Payment!prev_date)*$N$8*Payment!prev_prin_balance,2))</f>
        <v/>
      </c>
      <c r="F345" s="56"/>
      <c r="G345" s="99"/>
      <c r="H345" s="99"/>
      <c r="I345" s="58" t="str">
        <f>IF(B345="","",Payment!prev_fee_balance+G345-H345)</f>
        <v/>
      </c>
      <c r="J345" s="58" t="str">
        <f>IF(B345="","",IF(ISBLANK(D345),MIN(C345-H345,Payment!prev_int_balance+E345),0))</f>
        <v/>
      </c>
      <c r="K345" s="58" t="str">
        <f>IF(B345="","",(Payment!prev_int_balance+E345)-J345)</f>
        <v/>
      </c>
      <c r="L345" s="58" t="str">
        <f t="shared" si="0"/>
        <v/>
      </c>
      <c r="M345" s="58" t="str">
        <f>IF(B345="","",Payment!prev_prin_balance-L345)</f>
        <v/>
      </c>
      <c r="N345" s="58" t="str">
        <f t="shared" si="1"/>
        <v/>
      </c>
      <c r="O345" s="31"/>
      <c r="P345" s="78"/>
      <c r="Q345" s="31"/>
      <c r="R345" s="31"/>
      <c r="S345" s="31"/>
      <c r="T345" s="31"/>
      <c r="U345" s="31"/>
      <c r="V345" s="31"/>
      <c r="W345" s="31"/>
      <c r="X345" s="31"/>
      <c r="Y345" s="31"/>
      <c r="Z345" s="31"/>
    </row>
    <row r="346" spans="1:26" ht="12.75" customHeight="1" x14ac:dyDescent="0.3">
      <c r="A346" s="51" t="str">
        <f>IF(OR(Payment!prev_total_owed&lt;=0,Payment!prev_total_owed=""),"",Payment!prev_pmt_num+1)</f>
        <v/>
      </c>
      <c r="B346" s="84"/>
      <c r="C346" s="99"/>
      <c r="D346" s="100"/>
      <c r="E346" s="58" t="str">
        <f>IF(B346="","",ROUND((B346-Payment!prev_date)*$N$8*Payment!prev_prin_balance,2))</f>
        <v/>
      </c>
      <c r="F346" s="56"/>
      <c r="G346" s="99"/>
      <c r="H346" s="99"/>
      <c r="I346" s="58" t="str">
        <f>IF(B346="","",Payment!prev_fee_balance+G346-H346)</f>
        <v/>
      </c>
      <c r="J346" s="58" t="str">
        <f>IF(B346="","",IF(ISBLANK(D346),MIN(C346-H346,Payment!prev_int_balance+E346),0))</f>
        <v/>
      </c>
      <c r="K346" s="58" t="str">
        <f>IF(B346="","",(Payment!prev_int_balance+E346)-J346)</f>
        <v/>
      </c>
      <c r="L346" s="58" t="str">
        <f t="shared" si="0"/>
        <v/>
      </c>
      <c r="M346" s="58" t="str">
        <f>IF(B346="","",Payment!prev_prin_balance-L346)</f>
        <v/>
      </c>
      <c r="N346" s="58" t="str">
        <f t="shared" si="1"/>
        <v/>
      </c>
      <c r="O346" s="31"/>
      <c r="P346" s="78"/>
      <c r="Q346" s="31"/>
      <c r="R346" s="31"/>
      <c r="S346" s="31"/>
      <c r="T346" s="31"/>
      <c r="U346" s="31"/>
      <c r="V346" s="31"/>
      <c r="W346" s="31"/>
      <c r="X346" s="31"/>
      <c r="Y346" s="31"/>
      <c r="Z346" s="31"/>
    </row>
    <row r="347" spans="1:26" ht="12.75" customHeight="1" x14ac:dyDescent="0.3">
      <c r="A347" s="51" t="str">
        <f>IF(OR(Payment!prev_total_owed&lt;=0,Payment!prev_total_owed=""),"",Payment!prev_pmt_num+1)</f>
        <v/>
      </c>
      <c r="B347" s="84"/>
      <c r="C347" s="99"/>
      <c r="D347" s="100"/>
      <c r="E347" s="58" t="str">
        <f>IF(B347="","",ROUND((B347-Payment!prev_date)*$N$8*Payment!prev_prin_balance,2))</f>
        <v/>
      </c>
      <c r="F347" s="56"/>
      <c r="G347" s="99"/>
      <c r="H347" s="99"/>
      <c r="I347" s="58" t="str">
        <f>IF(B347="","",Payment!prev_fee_balance+G347-H347)</f>
        <v/>
      </c>
      <c r="J347" s="58" t="str">
        <f>IF(B347="","",IF(ISBLANK(D347),MIN(C347-H347,Payment!prev_int_balance+E347),0))</f>
        <v/>
      </c>
      <c r="K347" s="58" t="str">
        <f>IF(B347="","",(Payment!prev_int_balance+E347)-J347)</f>
        <v/>
      </c>
      <c r="L347" s="58" t="str">
        <f t="shared" si="0"/>
        <v/>
      </c>
      <c r="M347" s="58" t="str">
        <f>IF(B347="","",Payment!prev_prin_balance-L347)</f>
        <v/>
      </c>
      <c r="N347" s="58" t="str">
        <f t="shared" si="1"/>
        <v/>
      </c>
      <c r="O347" s="31"/>
      <c r="P347" s="78"/>
      <c r="Q347" s="31"/>
      <c r="R347" s="31"/>
      <c r="S347" s="31"/>
      <c r="T347" s="31"/>
      <c r="U347" s="31"/>
      <c r="V347" s="31"/>
      <c r="W347" s="31"/>
      <c r="X347" s="31"/>
      <c r="Y347" s="31"/>
      <c r="Z347" s="31"/>
    </row>
    <row r="348" spans="1:26" ht="12.75" customHeight="1" x14ac:dyDescent="0.3">
      <c r="A348" s="51" t="str">
        <f>IF(OR(Payment!prev_total_owed&lt;=0,Payment!prev_total_owed=""),"",Payment!prev_pmt_num+1)</f>
        <v/>
      </c>
      <c r="B348" s="84"/>
      <c r="C348" s="99"/>
      <c r="D348" s="100"/>
      <c r="E348" s="58" t="str">
        <f>IF(B348="","",ROUND((B348-Payment!prev_date)*$N$8*Payment!prev_prin_balance,2))</f>
        <v/>
      </c>
      <c r="F348" s="56"/>
      <c r="G348" s="99"/>
      <c r="H348" s="99"/>
      <c r="I348" s="58" t="str">
        <f>IF(B348="","",Payment!prev_fee_balance+G348-H348)</f>
        <v/>
      </c>
      <c r="J348" s="58" t="str">
        <f>IF(B348="","",IF(ISBLANK(D348),MIN(C348-H348,Payment!prev_int_balance+E348),0))</f>
        <v/>
      </c>
      <c r="K348" s="58" t="str">
        <f>IF(B348="","",(Payment!prev_int_balance+E348)-J348)</f>
        <v/>
      </c>
      <c r="L348" s="58" t="str">
        <f t="shared" si="0"/>
        <v/>
      </c>
      <c r="M348" s="58" t="str">
        <f>IF(B348="","",Payment!prev_prin_balance-L348)</f>
        <v/>
      </c>
      <c r="N348" s="58" t="str">
        <f t="shared" si="1"/>
        <v/>
      </c>
      <c r="O348" s="31"/>
      <c r="P348" s="78"/>
      <c r="Q348" s="31"/>
      <c r="R348" s="31"/>
      <c r="S348" s="31"/>
      <c r="T348" s="31"/>
      <c r="U348" s="31"/>
      <c r="V348" s="31"/>
      <c r="W348" s="31"/>
      <c r="X348" s="31"/>
      <c r="Y348" s="31"/>
      <c r="Z348" s="31"/>
    </row>
    <row r="349" spans="1:26" ht="12.75" customHeight="1" x14ac:dyDescent="0.3">
      <c r="A349" s="51" t="str">
        <f>IF(OR(Payment!prev_total_owed&lt;=0,Payment!prev_total_owed=""),"",Payment!prev_pmt_num+1)</f>
        <v/>
      </c>
      <c r="B349" s="84"/>
      <c r="C349" s="99"/>
      <c r="D349" s="100"/>
      <c r="E349" s="58" t="str">
        <f>IF(B349="","",ROUND((B349-Payment!prev_date)*$N$8*Payment!prev_prin_balance,2))</f>
        <v/>
      </c>
      <c r="F349" s="56"/>
      <c r="G349" s="99"/>
      <c r="H349" s="99"/>
      <c r="I349" s="58" t="str">
        <f>IF(B349="","",Payment!prev_fee_balance+G349-H349)</f>
        <v/>
      </c>
      <c r="J349" s="58" t="str">
        <f>IF(B349="","",IF(ISBLANK(D349),MIN(C349-H349,Payment!prev_int_balance+E349),0))</f>
        <v/>
      </c>
      <c r="K349" s="58" t="str">
        <f>IF(B349="","",(Payment!prev_int_balance+E349)-J349)</f>
        <v/>
      </c>
      <c r="L349" s="58" t="str">
        <f t="shared" si="0"/>
        <v/>
      </c>
      <c r="M349" s="58" t="str">
        <f>IF(B349="","",Payment!prev_prin_balance-L349)</f>
        <v/>
      </c>
      <c r="N349" s="58" t="str">
        <f t="shared" si="1"/>
        <v/>
      </c>
      <c r="O349" s="31"/>
      <c r="P349" s="78"/>
      <c r="Q349" s="31"/>
      <c r="R349" s="31"/>
      <c r="S349" s="31"/>
      <c r="T349" s="31"/>
      <c r="U349" s="31"/>
      <c r="V349" s="31"/>
      <c r="W349" s="31"/>
      <c r="X349" s="31"/>
      <c r="Y349" s="31"/>
      <c r="Z349" s="31"/>
    </row>
    <row r="350" spans="1:26" ht="12.75" customHeight="1" x14ac:dyDescent="0.3">
      <c r="A350" s="51" t="str">
        <f>IF(OR(Payment!prev_total_owed&lt;=0,Payment!prev_total_owed=""),"",Payment!prev_pmt_num+1)</f>
        <v/>
      </c>
      <c r="B350" s="84"/>
      <c r="C350" s="99"/>
      <c r="D350" s="100"/>
      <c r="E350" s="58" t="str">
        <f>IF(B350="","",ROUND((B350-Payment!prev_date)*$N$8*Payment!prev_prin_balance,2))</f>
        <v/>
      </c>
      <c r="F350" s="56"/>
      <c r="G350" s="99"/>
      <c r="H350" s="99"/>
      <c r="I350" s="58" t="str">
        <f>IF(B350="","",Payment!prev_fee_balance+G350-H350)</f>
        <v/>
      </c>
      <c r="J350" s="58" t="str">
        <f>IF(B350="","",IF(ISBLANK(D350),MIN(C350-H350,Payment!prev_int_balance+E350),0))</f>
        <v/>
      </c>
      <c r="K350" s="58" t="str">
        <f>IF(B350="","",(Payment!prev_int_balance+E350)-J350)</f>
        <v/>
      </c>
      <c r="L350" s="58" t="str">
        <f t="shared" si="0"/>
        <v/>
      </c>
      <c r="M350" s="58" t="str">
        <f>IF(B350="","",Payment!prev_prin_balance-L350)</f>
        <v/>
      </c>
      <c r="N350" s="58" t="str">
        <f t="shared" si="1"/>
        <v/>
      </c>
      <c r="O350" s="31"/>
      <c r="P350" s="78"/>
      <c r="Q350" s="31"/>
      <c r="R350" s="31"/>
      <c r="S350" s="31"/>
      <c r="T350" s="31"/>
      <c r="U350" s="31"/>
      <c r="V350" s="31"/>
      <c r="W350" s="31"/>
      <c r="X350" s="31"/>
      <c r="Y350" s="31"/>
      <c r="Z350" s="31"/>
    </row>
    <row r="351" spans="1:26" ht="12.75" customHeight="1" x14ac:dyDescent="0.3">
      <c r="A351" s="51" t="str">
        <f>IF(OR(Payment!prev_total_owed&lt;=0,Payment!prev_total_owed=""),"",Payment!prev_pmt_num+1)</f>
        <v/>
      </c>
      <c r="B351" s="84"/>
      <c r="C351" s="99"/>
      <c r="D351" s="100"/>
      <c r="E351" s="58" t="str">
        <f>IF(B351="","",ROUND((B351-Payment!prev_date)*$N$8*Payment!prev_prin_balance,2))</f>
        <v/>
      </c>
      <c r="F351" s="56"/>
      <c r="G351" s="99"/>
      <c r="H351" s="99"/>
      <c r="I351" s="58" t="str">
        <f>IF(B351="","",Payment!prev_fee_balance+G351-H351)</f>
        <v/>
      </c>
      <c r="J351" s="58" t="str">
        <f>IF(B351="","",IF(ISBLANK(D351),MIN(C351-H351,Payment!prev_int_balance+E351),0))</f>
        <v/>
      </c>
      <c r="K351" s="58" t="str">
        <f>IF(B351="","",(Payment!prev_int_balance+E351)-J351)</f>
        <v/>
      </c>
      <c r="L351" s="58" t="str">
        <f t="shared" si="0"/>
        <v/>
      </c>
      <c r="M351" s="58" t="str">
        <f>IF(B351="","",Payment!prev_prin_balance-L351)</f>
        <v/>
      </c>
      <c r="N351" s="58" t="str">
        <f t="shared" si="1"/>
        <v/>
      </c>
      <c r="O351" s="31"/>
      <c r="P351" s="78"/>
      <c r="Q351" s="31"/>
      <c r="R351" s="31"/>
      <c r="S351" s="31"/>
      <c r="T351" s="31"/>
      <c r="U351" s="31"/>
      <c r="V351" s="31"/>
      <c r="W351" s="31"/>
      <c r="X351" s="31"/>
      <c r="Y351" s="31"/>
      <c r="Z351" s="31"/>
    </row>
    <row r="352" spans="1:26" ht="12.75" customHeight="1" x14ac:dyDescent="0.3">
      <c r="A352" s="51" t="str">
        <f>IF(OR(Payment!prev_total_owed&lt;=0,Payment!prev_total_owed=""),"",Payment!prev_pmt_num+1)</f>
        <v/>
      </c>
      <c r="B352" s="84"/>
      <c r="C352" s="99"/>
      <c r="D352" s="100"/>
      <c r="E352" s="58" t="str">
        <f>IF(B352="","",ROUND((B352-Payment!prev_date)*$N$8*Payment!prev_prin_balance,2))</f>
        <v/>
      </c>
      <c r="F352" s="56"/>
      <c r="G352" s="99"/>
      <c r="H352" s="99"/>
      <c r="I352" s="58" t="str">
        <f>IF(B352="","",Payment!prev_fee_balance+G352-H352)</f>
        <v/>
      </c>
      <c r="J352" s="58" t="str">
        <f>IF(B352="","",IF(ISBLANK(D352),MIN(C352-H352,Payment!prev_int_balance+E352),0))</f>
        <v/>
      </c>
      <c r="K352" s="58" t="str">
        <f>IF(B352="","",(Payment!prev_int_balance+E352)-J352)</f>
        <v/>
      </c>
      <c r="L352" s="58" t="str">
        <f t="shared" si="0"/>
        <v/>
      </c>
      <c r="M352" s="58" t="str">
        <f>IF(B352="","",Payment!prev_prin_balance-L352)</f>
        <v/>
      </c>
      <c r="N352" s="58" t="str">
        <f t="shared" si="1"/>
        <v/>
      </c>
      <c r="O352" s="31"/>
      <c r="P352" s="78"/>
      <c r="Q352" s="31"/>
      <c r="R352" s="31"/>
      <c r="S352" s="31"/>
      <c r="T352" s="31"/>
      <c r="U352" s="31"/>
      <c r="V352" s="31"/>
      <c r="W352" s="31"/>
      <c r="X352" s="31"/>
      <c r="Y352" s="31"/>
      <c r="Z352" s="31"/>
    </row>
    <row r="353" spans="1:26" ht="12.75" customHeight="1" x14ac:dyDescent="0.3">
      <c r="A353" s="51" t="str">
        <f>IF(OR(Payment!prev_total_owed&lt;=0,Payment!prev_total_owed=""),"",Payment!prev_pmt_num+1)</f>
        <v/>
      </c>
      <c r="B353" s="84"/>
      <c r="C353" s="99"/>
      <c r="D353" s="100"/>
      <c r="E353" s="58" t="str">
        <f>IF(B353="","",ROUND((B353-Payment!prev_date)*$N$8*Payment!prev_prin_balance,2))</f>
        <v/>
      </c>
      <c r="F353" s="56"/>
      <c r="G353" s="99"/>
      <c r="H353" s="99"/>
      <c r="I353" s="58" t="str">
        <f>IF(B353="","",Payment!prev_fee_balance+G353-H353)</f>
        <v/>
      </c>
      <c r="J353" s="58" t="str">
        <f>IF(B353="","",IF(ISBLANK(D353),MIN(C353-H353,Payment!prev_int_balance+E353),0))</f>
        <v/>
      </c>
      <c r="K353" s="58" t="str">
        <f>IF(B353="","",(Payment!prev_int_balance+E353)-J353)</f>
        <v/>
      </c>
      <c r="L353" s="58" t="str">
        <f t="shared" si="0"/>
        <v/>
      </c>
      <c r="M353" s="58" t="str">
        <f>IF(B353="","",Payment!prev_prin_balance-L353)</f>
        <v/>
      </c>
      <c r="N353" s="58" t="str">
        <f t="shared" si="1"/>
        <v/>
      </c>
      <c r="O353" s="31"/>
      <c r="P353" s="78"/>
      <c r="Q353" s="31"/>
      <c r="R353" s="31"/>
      <c r="S353" s="31"/>
      <c r="T353" s="31"/>
      <c r="U353" s="31"/>
      <c r="V353" s="31"/>
      <c r="W353" s="31"/>
      <c r="X353" s="31"/>
      <c r="Y353" s="31"/>
      <c r="Z353" s="31"/>
    </row>
    <row r="354" spans="1:26" ht="12.75" customHeight="1" x14ac:dyDescent="0.3">
      <c r="A354" s="51" t="str">
        <f>IF(OR(Payment!prev_total_owed&lt;=0,Payment!prev_total_owed=""),"",Payment!prev_pmt_num+1)</f>
        <v/>
      </c>
      <c r="B354" s="84"/>
      <c r="C354" s="99"/>
      <c r="D354" s="100"/>
      <c r="E354" s="58" t="str">
        <f>IF(B354="","",ROUND((B354-Payment!prev_date)*$N$8*Payment!prev_prin_balance,2))</f>
        <v/>
      </c>
      <c r="F354" s="56"/>
      <c r="G354" s="99"/>
      <c r="H354" s="99"/>
      <c r="I354" s="58" t="str">
        <f>IF(B354="","",Payment!prev_fee_balance+G354-H354)</f>
        <v/>
      </c>
      <c r="J354" s="58" t="str">
        <f>IF(B354="","",IF(ISBLANK(D354),MIN(C354-H354,Payment!prev_int_balance+E354),0))</f>
        <v/>
      </c>
      <c r="K354" s="58" t="str">
        <f>IF(B354="","",(Payment!prev_int_balance+E354)-J354)</f>
        <v/>
      </c>
      <c r="L354" s="58" t="str">
        <f t="shared" si="0"/>
        <v/>
      </c>
      <c r="M354" s="58" t="str">
        <f>IF(B354="","",Payment!prev_prin_balance-L354)</f>
        <v/>
      </c>
      <c r="N354" s="58" t="str">
        <f t="shared" si="1"/>
        <v/>
      </c>
      <c r="O354" s="31"/>
      <c r="P354" s="78"/>
      <c r="Q354" s="31"/>
      <c r="R354" s="31"/>
      <c r="S354" s="31"/>
      <c r="T354" s="31"/>
      <c r="U354" s="31"/>
      <c r="V354" s="31"/>
      <c r="W354" s="31"/>
      <c r="X354" s="31"/>
      <c r="Y354" s="31"/>
      <c r="Z354" s="31"/>
    </row>
    <row r="355" spans="1:26" ht="12.75" customHeight="1" x14ac:dyDescent="0.3">
      <c r="A355" s="51" t="str">
        <f>IF(OR(Payment!prev_total_owed&lt;=0,Payment!prev_total_owed=""),"",Payment!prev_pmt_num+1)</f>
        <v/>
      </c>
      <c r="B355" s="84"/>
      <c r="C355" s="99"/>
      <c r="D355" s="100"/>
      <c r="E355" s="58" t="str">
        <f>IF(B355="","",ROUND((B355-Payment!prev_date)*$N$8*Payment!prev_prin_balance,2))</f>
        <v/>
      </c>
      <c r="F355" s="56"/>
      <c r="G355" s="99"/>
      <c r="H355" s="99"/>
      <c r="I355" s="58" t="str">
        <f>IF(B355="","",Payment!prev_fee_balance+G355-H355)</f>
        <v/>
      </c>
      <c r="J355" s="58" t="str">
        <f>IF(B355="","",IF(ISBLANK(D355),MIN(C355-H355,Payment!prev_int_balance+E355),0))</f>
        <v/>
      </c>
      <c r="K355" s="58" t="str">
        <f>IF(B355="","",(Payment!prev_int_balance+E355)-J355)</f>
        <v/>
      </c>
      <c r="L355" s="58" t="str">
        <f t="shared" si="0"/>
        <v/>
      </c>
      <c r="M355" s="58" t="str">
        <f>IF(B355="","",Payment!prev_prin_balance-L355)</f>
        <v/>
      </c>
      <c r="N355" s="58" t="str">
        <f t="shared" si="1"/>
        <v/>
      </c>
      <c r="O355" s="31"/>
      <c r="P355" s="78"/>
      <c r="Q355" s="31"/>
      <c r="R355" s="31"/>
      <c r="S355" s="31"/>
      <c r="T355" s="31"/>
      <c r="U355" s="31"/>
      <c r="V355" s="31"/>
      <c r="W355" s="31"/>
      <c r="X355" s="31"/>
      <c r="Y355" s="31"/>
      <c r="Z355" s="31"/>
    </row>
    <row r="356" spans="1:26" ht="12.75" customHeight="1" x14ac:dyDescent="0.3">
      <c r="A356" s="51" t="str">
        <f>IF(OR(Payment!prev_total_owed&lt;=0,Payment!prev_total_owed=""),"",Payment!prev_pmt_num+1)</f>
        <v/>
      </c>
      <c r="B356" s="84"/>
      <c r="C356" s="99"/>
      <c r="D356" s="100"/>
      <c r="E356" s="58" t="str">
        <f>IF(B356="","",ROUND((B356-Payment!prev_date)*$N$8*Payment!prev_prin_balance,2))</f>
        <v/>
      </c>
      <c r="F356" s="56"/>
      <c r="G356" s="99"/>
      <c r="H356" s="99"/>
      <c r="I356" s="58" t="str">
        <f>IF(B356="","",Payment!prev_fee_balance+G356-H356)</f>
        <v/>
      </c>
      <c r="J356" s="58" t="str">
        <f>IF(B356="","",IF(ISBLANK(D356),MIN(C356-H356,Payment!prev_int_balance+E356),0))</f>
        <v/>
      </c>
      <c r="K356" s="58" t="str">
        <f>IF(B356="","",(Payment!prev_int_balance+E356)-J356)</f>
        <v/>
      </c>
      <c r="L356" s="58" t="str">
        <f t="shared" si="0"/>
        <v/>
      </c>
      <c r="M356" s="58" t="str">
        <f>IF(B356="","",Payment!prev_prin_balance-L356)</f>
        <v/>
      </c>
      <c r="N356" s="58" t="str">
        <f t="shared" si="1"/>
        <v/>
      </c>
      <c r="O356" s="31"/>
      <c r="P356" s="78"/>
      <c r="Q356" s="31"/>
      <c r="R356" s="31"/>
      <c r="S356" s="31"/>
      <c r="T356" s="31"/>
      <c r="U356" s="31"/>
      <c r="V356" s="31"/>
      <c r="W356" s="31"/>
      <c r="X356" s="31"/>
      <c r="Y356" s="31"/>
      <c r="Z356" s="31"/>
    </row>
    <row r="357" spans="1:26" ht="12.75" customHeight="1" x14ac:dyDescent="0.3">
      <c r="A357" s="51" t="str">
        <f>IF(OR(Payment!prev_total_owed&lt;=0,Payment!prev_total_owed=""),"",Payment!prev_pmt_num+1)</f>
        <v/>
      </c>
      <c r="B357" s="84"/>
      <c r="C357" s="99"/>
      <c r="D357" s="100"/>
      <c r="E357" s="58" t="str">
        <f>IF(B357="","",ROUND((B357-Payment!prev_date)*$N$8*Payment!prev_prin_balance,2))</f>
        <v/>
      </c>
      <c r="F357" s="56"/>
      <c r="G357" s="99"/>
      <c r="H357" s="99"/>
      <c r="I357" s="58" t="str">
        <f>IF(B357="","",Payment!prev_fee_balance+G357-H357)</f>
        <v/>
      </c>
      <c r="J357" s="58" t="str">
        <f>IF(B357="","",IF(ISBLANK(D357),MIN(C357-H357,Payment!prev_int_balance+E357),0))</f>
        <v/>
      </c>
      <c r="K357" s="58" t="str">
        <f>IF(B357="","",(Payment!prev_int_balance+E357)-J357)</f>
        <v/>
      </c>
      <c r="L357" s="58" t="str">
        <f t="shared" si="0"/>
        <v/>
      </c>
      <c r="M357" s="58" t="str">
        <f>IF(B357="","",Payment!prev_prin_balance-L357)</f>
        <v/>
      </c>
      <c r="N357" s="58" t="str">
        <f t="shared" si="1"/>
        <v/>
      </c>
      <c r="O357" s="31"/>
      <c r="P357" s="78"/>
      <c r="Q357" s="31"/>
      <c r="R357" s="31"/>
      <c r="S357" s="31"/>
      <c r="T357" s="31"/>
      <c r="U357" s="31"/>
      <c r="V357" s="31"/>
      <c r="W357" s="31"/>
      <c r="X357" s="31"/>
      <c r="Y357" s="31"/>
      <c r="Z357" s="31"/>
    </row>
    <row r="358" spans="1:26" ht="12.75" customHeight="1" x14ac:dyDescent="0.3">
      <c r="A358" s="51" t="str">
        <f>IF(OR(Payment!prev_total_owed&lt;=0,Payment!prev_total_owed=""),"",Payment!prev_pmt_num+1)</f>
        <v/>
      </c>
      <c r="B358" s="84"/>
      <c r="C358" s="99"/>
      <c r="D358" s="100"/>
      <c r="E358" s="58" t="str">
        <f>IF(B358="","",ROUND((B358-Payment!prev_date)*$N$8*Payment!prev_prin_balance,2))</f>
        <v/>
      </c>
      <c r="F358" s="56"/>
      <c r="G358" s="99"/>
      <c r="H358" s="99"/>
      <c r="I358" s="58" t="str">
        <f>IF(B358="","",Payment!prev_fee_balance+G358-H358)</f>
        <v/>
      </c>
      <c r="J358" s="58" t="str">
        <f>IF(B358="","",IF(ISBLANK(D358),MIN(C358-H358,Payment!prev_int_balance+E358),0))</f>
        <v/>
      </c>
      <c r="K358" s="58" t="str">
        <f>IF(B358="","",(Payment!prev_int_balance+E358)-J358)</f>
        <v/>
      </c>
      <c r="L358" s="58" t="str">
        <f t="shared" si="0"/>
        <v/>
      </c>
      <c r="M358" s="58" t="str">
        <f>IF(B358="","",Payment!prev_prin_balance-L358)</f>
        <v/>
      </c>
      <c r="N358" s="58" t="str">
        <f t="shared" si="1"/>
        <v/>
      </c>
      <c r="O358" s="31"/>
      <c r="P358" s="78"/>
      <c r="Q358" s="31"/>
      <c r="R358" s="31"/>
      <c r="S358" s="31"/>
      <c r="T358" s="31"/>
      <c r="U358" s="31"/>
      <c r="V358" s="31"/>
      <c r="W358" s="31"/>
      <c r="X358" s="31"/>
      <c r="Y358" s="31"/>
      <c r="Z358" s="31"/>
    </row>
    <row r="359" spans="1:26" ht="12.75" customHeight="1" x14ac:dyDescent="0.3">
      <c r="A359" s="51" t="str">
        <f>IF(OR(Payment!prev_total_owed&lt;=0,Payment!prev_total_owed=""),"",Payment!prev_pmt_num+1)</f>
        <v/>
      </c>
      <c r="B359" s="84"/>
      <c r="C359" s="99"/>
      <c r="D359" s="100"/>
      <c r="E359" s="58" t="str">
        <f>IF(B359="","",ROUND((B359-Payment!prev_date)*$N$8*Payment!prev_prin_balance,2))</f>
        <v/>
      </c>
      <c r="F359" s="56"/>
      <c r="G359" s="99"/>
      <c r="H359" s="99"/>
      <c r="I359" s="58" t="str">
        <f>IF(B359="","",Payment!prev_fee_balance+G359-H359)</f>
        <v/>
      </c>
      <c r="J359" s="58" t="str">
        <f>IF(B359="","",IF(ISBLANK(D359),MIN(C359-H359,Payment!prev_int_balance+E359),0))</f>
        <v/>
      </c>
      <c r="K359" s="58" t="str">
        <f>IF(B359="","",(Payment!prev_int_balance+E359)-J359)</f>
        <v/>
      </c>
      <c r="L359" s="58" t="str">
        <f t="shared" si="0"/>
        <v/>
      </c>
      <c r="M359" s="58" t="str">
        <f>IF(B359="","",Payment!prev_prin_balance-L359)</f>
        <v/>
      </c>
      <c r="N359" s="58" t="str">
        <f t="shared" si="1"/>
        <v/>
      </c>
      <c r="O359" s="31"/>
      <c r="P359" s="78"/>
      <c r="Q359" s="31"/>
      <c r="R359" s="31"/>
      <c r="S359" s="31"/>
      <c r="T359" s="31"/>
      <c r="U359" s="31"/>
      <c r="V359" s="31"/>
      <c r="W359" s="31"/>
      <c r="X359" s="31"/>
      <c r="Y359" s="31"/>
      <c r="Z359" s="31"/>
    </row>
    <row r="360" spans="1:26" ht="12.75" customHeight="1" x14ac:dyDescent="0.3">
      <c r="A360" s="51" t="str">
        <f>IF(OR(Payment!prev_total_owed&lt;=0,Payment!prev_total_owed=""),"",Payment!prev_pmt_num+1)</f>
        <v/>
      </c>
      <c r="B360" s="84"/>
      <c r="C360" s="99"/>
      <c r="D360" s="100"/>
      <c r="E360" s="58" t="str">
        <f>IF(B360="","",ROUND((B360-Payment!prev_date)*$N$8*Payment!prev_prin_balance,2))</f>
        <v/>
      </c>
      <c r="F360" s="56"/>
      <c r="G360" s="99"/>
      <c r="H360" s="99"/>
      <c r="I360" s="58" t="str">
        <f>IF(B360="","",Payment!prev_fee_balance+G360-H360)</f>
        <v/>
      </c>
      <c r="J360" s="58" t="str">
        <f>IF(B360="","",IF(ISBLANK(D360),MIN(C360-H360,Payment!prev_int_balance+E360),0))</f>
        <v/>
      </c>
      <c r="K360" s="58" t="str">
        <f>IF(B360="","",(Payment!prev_int_balance+E360)-J360)</f>
        <v/>
      </c>
      <c r="L360" s="58" t="str">
        <f t="shared" si="0"/>
        <v/>
      </c>
      <c r="M360" s="58" t="str">
        <f>IF(B360="","",Payment!prev_prin_balance-L360)</f>
        <v/>
      </c>
      <c r="N360" s="58" t="str">
        <f t="shared" si="1"/>
        <v/>
      </c>
      <c r="O360" s="31"/>
      <c r="P360" s="78"/>
      <c r="Q360" s="31"/>
      <c r="R360" s="31"/>
      <c r="S360" s="31"/>
      <c r="T360" s="31"/>
      <c r="U360" s="31"/>
      <c r="V360" s="31"/>
      <c r="W360" s="31"/>
      <c r="X360" s="31"/>
      <c r="Y360" s="31"/>
      <c r="Z360" s="31"/>
    </row>
    <row r="361" spans="1:26" ht="12.75" customHeight="1" x14ac:dyDescent="0.3">
      <c r="A361" s="51" t="str">
        <f>IF(OR(Payment!prev_total_owed&lt;=0,Payment!prev_total_owed=""),"",Payment!prev_pmt_num+1)</f>
        <v/>
      </c>
      <c r="B361" s="84"/>
      <c r="C361" s="99"/>
      <c r="D361" s="100"/>
      <c r="E361" s="58" t="str">
        <f>IF(B361="","",ROUND((B361-Payment!prev_date)*$N$8*Payment!prev_prin_balance,2))</f>
        <v/>
      </c>
      <c r="F361" s="56"/>
      <c r="G361" s="99"/>
      <c r="H361" s="99"/>
      <c r="I361" s="58" t="str">
        <f>IF(B361="","",Payment!prev_fee_balance+G361-H361)</f>
        <v/>
      </c>
      <c r="J361" s="58" t="str">
        <f>IF(B361="","",IF(ISBLANK(D361),MIN(C361-H361,Payment!prev_int_balance+E361),0))</f>
        <v/>
      </c>
      <c r="K361" s="58" t="str">
        <f>IF(B361="","",(Payment!prev_int_balance+E361)-J361)</f>
        <v/>
      </c>
      <c r="L361" s="58" t="str">
        <f t="shared" si="0"/>
        <v/>
      </c>
      <c r="M361" s="58" t="str">
        <f>IF(B361="","",Payment!prev_prin_balance-L361)</f>
        <v/>
      </c>
      <c r="N361" s="58" t="str">
        <f t="shared" si="1"/>
        <v/>
      </c>
      <c r="O361" s="31"/>
      <c r="P361" s="78"/>
      <c r="Q361" s="31"/>
      <c r="R361" s="31"/>
      <c r="S361" s="31"/>
      <c r="T361" s="31"/>
      <c r="U361" s="31"/>
      <c r="V361" s="31"/>
      <c r="W361" s="31"/>
      <c r="X361" s="31"/>
      <c r="Y361" s="31"/>
      <c r="Z361" s="31"/>
    </row>
    <row r="362" spans="1:26" ht="12.75" customHeight="1" x14ac:dyDescent="0.3">
      <c r="A362" s="51" t="str">
        <f>IF(OR(Payment!prev_total_owed&lt;=0,Payment!prev_total_owed=""),"",Payment!prev_pmt_num+1)</f>
        <v/>
      </c>
      <c r="B362" s="84"/>
      <c r="C362" s="99"/>
      <c r="D362" s="100"/>
      <c r="E362" s="58" t="str">
        <f>IF(B362="","",ROUND((B362-Payment!prev_date)*$N$8*Payment!prev_prin_balance,2))</f>
        <v/>
      </c>
      <c r="F362" s="56"/>
      <c r="G362" s="99"/>
      <c r="H362" s="99"/>
      <c r="I362" s="58" t="str">
        <f>IF(B362="","",Payment!prev_fee_balance+G362-H362)</f>
        <v/>
      </c>
      <c r="J362" s="58" t="str">
        <f>IF(B362="","",IF(ISBLANK(D362),MIN(C362-H362,Payment!prev_int_balance+E362),0))</f>
        <v/>
      </c>
      <c r="K362" s="58" t="str">
        <f>IF(B362="","",(Payment!prev_int_balance+E362)-J362)</f>
        <v/>
      </c>
      <c r="L362" s="58" t="str">
        <f t="shared" si="0"/>
        <v/>
      </c>
      <c r="M362" s="58" t="str">
        <f>IF(B362="","",Payment!prev_prin_balance-L362)</f>
        <v/>
      </c>
      <c r="N362" s="58" t="str">
        <f t="shared" si="1"/>
        <v/>
      </c>
      <c r="O362" s="31"/>
      <c r="P362" s="78"/>
      <c r="Q362" s="31"/>
      <c r="R362" s="31"/>
      <c r="S362" s="31"/>
      <c r="T362" s="31"/>
      <c r="U362" s="31"/>
      <c r="V362" s="31"/>
      <c r="W362" s="31"/>
      <c r="X362" s="31"/>
      <c r="Y362" s="31"/>
      <c r="Z362" s="31"/>
    </row>
    <row r="363" spans="1:26" ht="12.75" customHeight="1" x14ac:dyDescent="0.3">
      <c r="A363" s="51" t="str">
        <f>IF(OR(Payment!prev_total_owed&lt;=0,Payment!prev_total_owed=""),"",Payment!prev_pmt_num+1)</f>
        <v/>
      </c>
      <c r="B363" s="84"/>
      <c r="C363" s="99"/>
      <c r="D363" s="100"/>
      <c r="E363" s="58" t="str">
        <f>IF(B363="","",ROUND((B363-Payment!prev_date)*$N$8*Payment!prev_prin_balance,2))</f>
        <v/>
      </c>
      <c r="F363" s="56"/>
      <c r="G363" s="99"/>
      <c r="H363" s="99"/>
      <c r="I363" s="58" t="str">
        <f>IF(B363="","",Payment!prev_fee_balance+G363-H363)</f>
        <v/>
      </c>
      <c r="J363" s="58" t="str">
        <f>IF(B363="","",IF(ISBLANK(D363),MIN(C363-H363,Payment!prev_int_balance+E363),0))</f>
        <v/>
      </c>
      <c r="K363" s="58" t="str">
        <f>IF(B363="","",(Payment!prev_int_balance+E363)-J363)</f>
        <v/>
      </c>
      <c r="L363" s="58" t="str">
        <f t="shared" si="0"/>
        <v/>
      </c>
      <c r="M363" s="58" t="str">
        <f>IF(B363="","",Payment!prev_prin_balance-L363)</f>
        <v/>
      </c>
      <c r="N363" s="58" t="str">
        <f t="shared" si="1"/>
        <v/>
      </c>
      <c r="O363" s="31"/>
      <c r="P363" s="78"/>
      <c r="Q363" s="31"/>
      <c r="R363" s="31"/>
      <c r="S363" s="31"/>
      <c r="T363" s="31"/>
      <c r="U363" s="31"/>
      <c r="V363" s="31"/>
      <c r="W363" s="31"/>
      <c r="X363" s="31"/>
      <c r="Y363" s="31"/>
      <c r="Z363" s="31"/>
    </row>
    <row r="364" spans="1:26" ht="12.75" customHeight="1" x14ac:dyDescent="0.3">
      <c r="A364" s="51" t="str">
        <f>IF(OR(Payment!prev_total_owed&lt;=0,Payment!prev_total_owed=""),"",Payment!prev_pmt_num+1)</f>
        <v/>
      </c>
      <c r="B364" s="84"/>
      <c r="C364" s="99"/>
      <c r="D364" s="100"/>
      <c r="E364" s="58" t="str">
        <f>IF(B364="","",ROUND((B364-Payment!prev_date)*$N$8*Payment!prev_prin_balance,2))</f>
        <v/>
      </c>
      <c r="F364" s="56"/>
      <c r="G364" s="99"/>
      <c r="H364" s="99"/>
      <c r="I364" s="58" t="str">
        <f>IF(B364="","",Payment!prev_fee_balance+G364-H364)</f>
        <v/>
      </c>
      <c r="J364" s="58" t="str">
        <f>IF(B364="","",IF(ISBLANK(D364),MIN(C364-H364,Payment!prev_int_balance+E364),0))</f>
        <v/>
      </c>
      <c r="K364" s="58" t="str">
        <f>IF(B364="","",(Payment!prev_int_balance+E364)-J364)</f>
        <v/>
      </c>
      <c r="L364" s="58" t="str">
        <f t="shared" si="0"/>
        <v/>
      </c>
      <c r="M364" s="58" t="str">
        <f>IF(B364="","",Payment!prev_prin_balance-L364)</f>
        <v/>
      </c>
      <c r="N364" s="58" t="str">
        <f t="shared" si="1"/>
        <v/>
      </c>
      <c r="O364" s="31"/>
      <c r="P364" s="78"/>
      <c r="Q364" s="31"/>
      <c r="R364" s="31"/>
      <c r="S364" s="31"/>
      <c r="T364" s="31"/>
      <c r="U364" s="31"/>
      <c r="V364" s="31"/>
      <c r="W364" s="31"/>
      <c r="X364" s="31"/>
      <c r="Y364" s="31"/>
      <c r="Z364" s="31"/>
    </row>
    <row r="365" spans="1:26" ht="12.75" customHeight="1" x14ac:dyDescent="0.3">
      <c r="A365" s="51" t="str">
        <f>IF(OR(Payment!prev_total_owed&lt;=0,Payment!prev_total_owed=""),"",Payment!prev_pmt_num+1)</f>
        <v/>
      </c>
      <c r="B365" s="84"/>
      <c r="C365" s="99"/>
      <c r="D365" s="100"/>
      <c r="E365" s="58" t="str">
        <f>IF(B365="","",ROUND((B365-Payment!prev_date)*$N$8*Payment!prev_prin_balance,2))</f>
        <v/>
      </c>
      <c r="F365" s="56"/>
      <c r="G365" s="99"/>
      <c r="H365" s="99"/>
      <c r="I365" s="58" t="str">
        <f>IF(B365="","",Payment!prev_fee_balance+G365-H365)</f>
        <v/>
      </c>
      <c r="J365" s="58" t="str">
        <f>IF(B365="","",IF(ISBLANK(D365),MIN(C365-H365,Payment!prev_int_balance+E365),0))</f>
        <v/>
      </c>
      <c r="K365" s="58" t="str">
        <f>IF(B365="","",(Payment!prev_int_balance+E365)-J365)</f>
        <v/>
      </c>
      <c r="L365" s="58" t="str">
        <f t="shared" si="0"/>
        <v/>
      </c>
      <c r="M365" s="58" t="str">
        <f>IF(B365="","",Payment!prev_prin_balance-L365)</f>
        <v/>
      </c>
      <c r="N365" s="58" t="str">
        <f t="shared" si="1"/>
        <v/>
      </c>
      <c r="O365" s="31"/>
      <c r="P365" s="78"/>
      <c r="Q365" s="31"/>
      <c r="R365" s="31"/>
      <c r="S365" s="31"/>
      <c r="T365" s="31"/>
      <c r="U365" s="31"/>
      <c r="V365" s="31"/>
      <c r="W365" s="31"/>
      <c r="X365" s="31"/>
      <c r="Y365" s="31"/>
      <c r="Z365" s="31"/>
    </row>
    <row r="366" spans="1:26" ht="12.75" customHeight="1" x14ac:dyDescent="0.3">
      <c r="A366" s="51" t="str">
        <f>IF(OR(Payment!prev_total_owed&lt;=0,Payment!prev_total_owed=""),"",Payment!prev_pmt_num+1)</f>
        <v/>
      </c>
      <c r="B366" s="84"/>
      <c r="C366" s="99"/>
      <c r="D366" s="100"/>
      <c r="E366" s="58" t="str">
        <f>IF(B366="","",ROUND((B366-Payment!prev_date)*$N$8*Payment!prev_prin_balance,2))</f>
        <v/>
      </c>
      <c r="F366" s="56"/>
      <c r="G366" s="99"/>
      <c r="H366" s="99"/>
      <c r="I366" s="58" t="str">
        <f>IF(B366="","",Payment!prev_fee_balance+G366-H366)</f>
        <v/>
      </c>
      <c r="J366" s="58" t="str">
        <f>IF(B366="","",IF(ISBLANK(D366),MIN(C366-H366,Payment!prev_int_balance+E366),0))</f>
        <v/>
      </c>
      <c r="K366" s="58" t="str">
        <f>IF(B366="","",(Payment!prev_int_balance+E366)-J366)</f>
        <v/>
      </c>
      <c r="L366" s="58" t="str">
        <f t="shared" si="0"/>
        <v/>
      </c>
      <c r="M366" s="58" t="str">
        <f>IF(B366="","",Payment!prev_prin_balance-L366)</f>
        <v/>
      </c>
      <c r="N366" s="58" t="str">
        <f t="shared" si="1"/>
        <v/>
      </c>
      <c r="O366" s="31"/>
      <c r="P366" s="78"/>
      <c r="Q366" s="31"/>
      <c r="R366" s="31"/>
      <c r="S366" s="31"/>
      <c r="T366" s="31"/>
      <c r="U366" s="31"/>
      <c r="V366" s="31"/>
      <c r="W366" s="31"/>
      <c r="X366" s="31"/>
      <c r="Y366" s="31"/>
      <c r="Z366" s="31"/>
    </row>
    <row r="367" spans="1:26" ht="12.75" customHeight="1" x14ac:dyDescent="0.3">
      <c r="A367" s="51" t="str">
        <f>IF(OR(Payment!prev_total_owed&lt;=0,Payment!prev_total_owed=""),"",Payment!prev_pmt_num+1)</f>
        <v/>
      </c>
      <c r="B367" s="84"/>
      <c r="C367" s="99"/>
      <c r="D367" s="100"/>
      <c r="E367" s="58" t="str">
        <f>IF(B367="","",ROUND((B367-Payment!prev_date)*$N$8*Payment!prev_prin_balance,2))</f>
        <v/>
      </c>
      <c r="F367" s="56"/>
      <c r="G367" s="99"/>
      <c r="H367" s="99"/>
      <c r="I367" s="58" t="str">
        <f>IF(B367="","",Payment!prev_fee_balance+G367-H367)</f>
        <v/>
      </c>
      <c r="J367" s="58" t="str">
        <f>IF(B367="","",IF(ISBLANK(D367),MIN(C367-H367,Payment!prev_int_balance+E367),0))</f>
        <v/>
      </c>
      <c r="K367" s="58" t="str">
        <f>IF(B367="","",(Payment!prev_int_balance+E367)-J367)</f>
        <v/>
      </c>
      <c r="L367" s="58" t="str">
        <f t="shared" si="0"/>
        <v/>
      </c>
      <c r="M367" s="58" t="str">
        <f>IF(B367="","",Payment!prev_prin_balance-L367)</f>
        <v/>
      </c>
      <c r="N367" s="58" t="str">
        <f t="shared" si="1"/>
        <v/>
      </c>
      <c r="O367" s="31"/>
      <c r="P367" s="78"/>
      <c r="Q367" s="31"/>
      <c r="R367" s="31"/>
      <c r="S367" s="31"/>
      <c r="T367" s="31"/>
      <c r="U367" s="31"/>
      <c r="V367" s="31"/>
      <c r="W367" s="31"/>
      <c r="X367" s="31"/>
      <c r="Y367" s="31"/>
      <c r="Z367" s="31"/>
    </row>
    <row r="368" spans="1:26" ht="12.75" customHeight="1" x14ac:dyDescent="0.3">
      <c r="A368" s="51" t="str">
        <f>IF(OR(Payment!prev_total_owed&lt;=0,Payment!prev_total_owed=""),"",Payment!prev_pmt_num+1)</f>
        <v/>
      </c>
      <c r="B368" s="84"/>
      <c r="C368" s="99"/>
      <c r="D368" s="100"/>
      <c r="E368" s="58" t="str">
        <f>IF(B368="","",ROUND((B368-Payment!prev_date)*$N$8*Payment!prev_prin_balance,2))</f>
        <v/>
      </c>
      <c r="F368" s="56"/>
      <c r="G368" s="99"/>
      <c r="H368" s="99"/>
      <c r="I368" s="58" t="str">
        <f>IF(B368="","",Payment!prev_fee_balance+G368-H368)</f>
        <v/>
      </c>
      <c r="J368" s="58" t="str">
        <f>IF(B368="","",IF(ISBLANK(D368),MIN(C368-H368,Payment!prev_int_balance+E368),0))</f>
        <v/>
      </c>
      <c r="K368" s="58" t="str">
        <f>IF(B368="","",(Payment!prev_int_balance+E368)-J368)</f>
        <v/>
      </c>
      <c r="L368" s="58" t="str">
        <f t="shared" si="0"/>
        <v/>
      </c>
      <c r="M368" s="58" t="str">
        <f>IF(B368="","",Payment!prev_prin_balance-L368)</f>
        <v/>
      </c>
      <c r="N368" s="58" t="str">
        <f t="shared" si="1"/>
        <v/>
      </c>
      <c r="O368" s="31"/>
      <c r="P368" s="78"/>
      <c r="Q368" s="31"/>
      <c r="R368" s="31"/>
      <c r="S368" s="31"/>
      <c r="T368" s="31"/>
      <c r="U368" s="31"/>
      <c r="V368" s="31"/>
      <c r="W368" s="31"/>
      <c r="X368" s="31"/>
      <c r="Y368" s="31"/>
      <c r="Z368" s="31"/>
    </row>
    <row r="369" spans="1:26" ht="12.75" customHeight="1" x14ac:dyDescent="0.3">
      <c r="A369" s="51" t="str">
        <f>IF(OR(Payment!prev_total_owed&lt;=0,Payment!prev_total_owed=""),"",Payment!prev_pmt_num+1)</f>
        <v/>
      </c>
      <c r="B369" s="84"/>
      <c r="C369" s="99"/>
      <c r="D369" s="100"/>
      <c r="E369" s="58" t="str">
        <f>IF(B369="","",ROUND((B369-Payment!prev_date)*$N$8*Payment!prev_prin_balance,2))</f>
        <v/>
      </c>
      <c r="F369" s="56"/>
      <c r="G369" s="99"/>
      <c r="H369" s="99"/>
      <c r="I369" s="58" t="str">
        <f>IF(B369="","",Payment!prev_fee_balance+G369-H369)</f>
        <v/>
      </c>
      <c r="J369" s="58" t="str">
        <f>IF(B369="","",IF(ISBLANK(D369),MIN(C369-H369,Payment!prev_int_balance+E369),0))</f>
        <v/>
      </c>
      <c r="K369" s="58" t="str">
        <f>IF(B369="","",(Payment!prev_int_balance+E369)-J369)</f>
        <v/>
      </c>
      <c r="L369" s="58" t="str">
        <f t="shared" si="0"/>
        <v/>
      </c>
      <c r="M369" s="58" t="str">
        <f>IF(B369="","",Payment!prev_prin_balance-L369)</f>
        <v/>
      </c>
      <c r="N369" s="58" t="str">
        <f t="shared" si="1"/>
        <v/>
      </c>
      <c r="O369" s="31"/>
      <c r="P369" s="78"/>
      <c r="Q369" s="31"/>
      <c r="R369" s="31"/>
      <c r="S369" s="31"/>
      <c r="T369" s="31"/>
      <c r="U369" s="31"/>
      <c r="V369" s="31"/>
      <c r="W369" s="31"/>
      <c r="X369" s="31"/>
      <c r="Y369" s="31"/>
      <c r="Z369" s="31"/>
    </row>
    <row r="370" spans="1:26" ht="12.75" customHeight="1" x14ac:dyDescent="0.3">
      <c r="A370" s="51" t="str">
        <f>IF(OR(Payment!prev_total_owed&lt;=0,Payment!prev_total_owed=""),"",Payment!prev_pmt_num+1)</f>
        <v/>
      </c>
      <c r="B370" s="84"/>
      <c r="C370" s="99"/>
      <c r="D370" s="100"/>
      <c r="E370" s="58" t="str">
        <f>IF(B370="","",ROUND((B370-Payment!prev_date)*$N$8*Payment!prev_prin_balance,2))</f>
        <v/>
      </c>
      <c r="F370" s="56"/>
      <c r="G370" s="99"/>
      <c r="H370" s="99"/>
      <c r="I370" s="58" t="str">
        <f>IF(B370="","",Payment!prev_fee_balance+G370-H370)</f>
        <v/>
      </c>
      <c r="J370" s="58" t="str">
        <f>IF(B370="","",IF(ISBLANK(D370),MIN(C370-H370,Payment!prev_int_balance+E370),0))</f>
        <v/>
      </c>
      <c r="K370" s="58" t="str">
        <f>IF(B370="","",(Payment!prev_int_balance+E370)-J370)</f>
        <v/>
      </c>
      <c r="L370" s="58" t="str">
        <f t="shared" si="0"/>
        <v/>
      </c>
      <c r="M370" s="58" t="str">
        <f>IF(B370="","",Payment!prev_prin_balance-L370)</f>
        <v/>
      </c>
      <c r="N370" s="58" t="str">
        <f t="shared" si="1"/>
        <v/>
      </c>
      <c r="O370" s="31"/>
      <c r="P370" s="78"/>
      <c r="Q370" s="31"/>
      <c r="R370" s="31"/>
      <c r="S370" s="31"/>
      <c r="T370" s="31"/>
      <c r="U370" s="31"/>
      <c r="V370" s="31"/>
      <c r="W370" s="31"/>
      <c r="X370" s="31"/>
      <c r="Y370" s="31"/>
      <c r="Z370" s="31"/>
    </row>
    <row r="371" spans="1:26" ht="12.75" customHeight="1" x14ac:dyDescent="0.3">
      <c r="A371" s="51" t="str">
        <f>IF(OR(Payment!prev_total_owed&lt;=0,Payment!prev_total_owed=""),"",Payment!prev_pmt_num+1)</f>
        <v/>
      </c>
      <c r="B371" s="84"/>
      <c r="C371" s="99"/>
      <c r="D371" s="100"/>
      <c r="E371" s="58" t="str">
        <f>IF(B371="","",ROUND((B371-Payment!prev_date)*$N$8*Payment!prev_prin_balance,2))</f>
        <v/>
      </c>
      <c r="F371" s="56"/>
      <c r="G371" s="99"/>
      <c r="H371" s="99"/>
      <c r="I371" s="58" t="str">
        <f>IF(B371="","",Payment!prev_fee_balance+G371-H371)</f>
        <v/>
      </c>
      <c r="J371" s="58" t="str">
        <f>IF(B371="","",IF(ISBLANK(D371),MIN(C371-H371,Payment!prev_int_balance+E371),0))</f>
        <v/>
      </c>
      <c r="K371" s="58" t="str">
        <f>IF(B371="","",(Payment!prev_int_balance+E371)-J371)</f>
        <v/>
      </c>
      <c r="L371" s="58" t="str">
        <f t="shared" si="0"/>
        <v/>
      </c>
      <c r="M371" s="58" t="str">
        <f>IF(B371="","",Payment!prev_prin_balance-L371)</f>
        <v/>
      </c>
      <c r="N371" s="58" t="str">
        <f t="shared" si="1"/>
        <v/>
      </c>
      <c r="O371" s="31"/>
      <c r="P371" s="78"/>
      <c r="Q371" s="31"/>
      <c r="R371" s="31"/>
      <c r="S371" s="31"/>
      <c r="T371" s="31"/>
      <c r="U371" s="31"/>
      <c r="V371" s="31"/>
      <c r="W371" s="31"/>
      <c r="X371" s="31"/>
      <c r="Y371" s="31"/>
      <c r="Z371" s="31"/>
    </row>
    <row r="372" spans="1:26" ht="12.75" customHeight="1" x14ac:dyDescent="0.3">
      <c r="A372" s="51" t="str">
        <f>IF(OR(Payment!prev_total_owed&lt;=0,Payment!prev_total_owed=""),"",Payment!prev_pmt_num+1)</f>
        <v/>
      </c>
      <c r="B372" s="84"/>
      <c r="C372" s="99"/>
      <c r="D372" s="100"/>
      <c r="E372" s="58" t="str">
        <f>IF(B372="","",ROUND((B372-Payment!prev_date)*$N$8*Payment!prev_prin_balance,2))</f>
        <v/>
      </c>
      <c r="F372" s="56"/>
      <c r="G372" s="99"/>
      <c r="H372" s="99"/>
      <c r="I372" s="58" t="str">
        <f>IF(B372="","",Payment!prev_fee_balance+G372-H372)</f>
        <v/>
      </c>
      <c r="J372" s="58" t="str">
        <f>IF(B372="","",IF(ISBLANK(D372),MIN(C372-H372,Payment!prev_int_balance+E372),0))</f>
        <v/>
      </c>
      <c r="K372" s="58" t="str">
        <f>IF(B372="","",(Payment!prev_int_balance+E372)-J372)</f>
        <v/>
      </c>
      <c r="L372" s="58" t="str">
        <f t="shared" si="0"/>
        <v/>
      </c>
      <c r="M372" s="58" t="str">
        <f>IF(B372="","",Payment!prev_prin_balance-L372)</f>
        <v/>
      </c>
      <c r="N372" s="58" t="str">
        <f t="shared" si="1"/>
        <v/>
      </c>
      <c r="O372" s="31"/>
      <c r="P372" s="78"/>
      <c r="Q372" s="31"/>
      <c r="R372" s="31"/>
      <c r="S372" s="31"/>
      <c r="T372" s="31"/>
      <c r="U372" s="31"/>
      <c r="V372" s="31"/>
      <c r="W372" s="31"/>
      <c r="X372" s="31"/>
      <c r="Y372" s="31"/>
      <c r="Z372" s="31"/>
    </row>
    <row r="373" spans="1:26" ht="12.75" customHeight="1" x14ac:dyDescent="0.3">
      <c r="A373" s="51" t="str">
        <f>IF(OR(Payment!prev_total_owed&lt;=0,Payment!prev_total_owed=""),"",Payment!prev_pmt_num+1)</f>
        <v/>
      </c>
      <c r="B373" s="84"/>
      <c r="C373" s="99"/>
      <c r="D373" s="100"/>
      <c r="E373" s="58" t="str">
        <f>IF(B373="","",ROUND((B373-Payment!prev_date)*$N$8*Payment!prev_prin_balance,2))</f>
        <v/>
      </c>
      <c r="F373" s="56"/>
      <c r="G373" s="99"/>
      <c r="H373" s="99"/>
      <c r="I373" s="58" t="str">
        <f>IF(B373="","",Payment!prev_fee_balance+G373-H373)</f>
        <v/>
      </c>
      <c r="J373" s="58" t="str">
        <f>IF(B373="","",IF(ISBLANK(D373),MIN(C373-H373,Payment!prev_int_balance+E373),0))</f>
        <v/>
      </c>
      <c r="K373" s="58" t="str">
        <f>IF(B373="","",(Payment!prev_int_balance+E373)-J373)</f>
        <v/>
      </c>
      <c r="L373" s="58" t="str">
        <f t="shared" si="0"/>
        <v/>
      </c>
      <c r="M373" s="58" t="str">
        <f>IF(B373="","",Payment!prev_prin_balance-L373)</f>
        <v/>
      </c>
      <c r="N373" s="58" t="str">
        <f t="shared" si="1"/>
        <v/>
      </c>
      <c r="O373" s="31"/>
      <c r="P373" s="78"/>
      <c r="Q373" s="31"/>
      <c r="R373" s="31"/>
      <c r="S373" s="31"/>
      <c r="T373" s="31"/>
      <c r="U373" s="31"/>
      <c r="V373" s="31"/>
      <c r="W373" s="31"/>
      <c r="X373" s="31"/>
      <c r="Y373" s="31"/>
      <c r="Z373" s="31"/>
    </row>
    <row r="374" spans="1:26" ht="12.75" customHeight="1" x14ac:dyDescent="0.3">
      <c r="A374" s="51" t="str">
        <f>IF(OR(Payment!prev_total_owed&lt;=0,Payment!prev_total_owed=""),"",Payment!prev_pmt_num+1)</f>
        <v/>
      </c>
      <c r="B374" s="84"/>
      <c r="C374" s="99"/>
      <c r="D374" s="100"/>
      <c r="E374" s="58" t="str">
        <f>IF(B374="","",ROUND((B374-Payment!prev_date)*$N$8*Payment!prev_prin_balance,2))</f>
        <v/>
      </c>
      <c r="F374" s="56"/>
      <c r="G374" s="99"/>
      <c r="H374" s="99"/>
      <c r="I374" s="58" t="str">
        <f>IF(B374="","",Payment!prev_fee_balance+G374-H374)</f>
        <v/>
      </c>
      <c r="J374" s="58" t="str">
        <f>IF(B374="","",IF(ISBLANK(D374),MIN(C374-H374,Payment!prev_int_balance+E374),0))</f>
        <v/>
      </c>
      <c r="K374" s="58" t="str">
        <f>IF(B374="","",(Payment!prev_int_balance+E374)-J374)</f>
        <v/>
      </c>
      <c r="L374" s="58" t="str">
        <f t="shared" si="0"/>
        <v/>
      </c>
      <c r="M374" s="58" t="str">
        <f>IF(B374="","",Payment!prev_prin_balance-L374)</f>
        <v/>
      </c>
      <c r="N374" s="58" t="str">
        <f t="shared" si="1"/>
        <v/>
      </c>
      <c r="O374" s="31"/>
      <c r="P374" s="78"/>
      <c r="Q374" s="31"/>
      <c r="R374" s="31"/>
      <c r="S374" s="31"/>
      <c r="T374" s="31"/>
      <c r="U374" s="31"/>
      <c r="V374" s="31"/>
      <c r="W374" s="31"/>
      <c r="X374" s="31"/>
      <c r="Y374" s="31"/>
      <c r="Z374" s="31"/>
    </row>
    <row r="375" spans="1:26" ht="12.75" customHeight="1" x14ac:dyDescent="0.3">
      <c r="A375" s="51" t="str">
        <f>IF(OR(Payment!prev_total_owed&lt;=0,Payment!prev_total_owed=""),"",Payment!prev_pmt_num+1)</f>
        <v/>
      </c>
      <c r="B375" s="84"/>
      <c r="C375" s="99"/>
      <c r="D375" s="100"/>
      <c r="E375" s="58" t="str">
        <f>IF(B375="","",ROUND((B375-Payment!prev_date)*$N$8*Payment!prev_prin_balance,2))</f>
        <v/>
      </c>
      <c r="F375" s="56"/>
      <c r="G375" s="99"/>
      <c r="H375" s="99"/>
      <c r="I375" s="58" t="str">
        <f>IF(B375="","",Payment!prev_fee_balance+G375-H375)</f>
        <v/>
      </c>
      <c r="J375" s="58" t="str">
        <f>IF(B375="","",IF(ISBLANK(D375),MIN(C375-H375,Payment!prev_int_balance+E375),0))</f>
        <v/>
      </c>
      <c r="K375" s="58" t="str">
        <f>IF(B375="","",(Payment!prev_int_balance+E375)-J375)</f>
        <v/>
      </c>
      <c r="L375" s="58" t="str">
        <f t="shared" si="0"/>
        <v/>
      </c>
      <c r="M375" s="58" t="str">
        <f>IF(B375="","",Payment!prev_prin_balance-L375)</f>
        <v/>
      </c>
      <c r="N375" s="58" t="str">
        <f t="shared" si="1"/>
        <v/>
      </c>
      <c r="O375" s="31"/>
      <c r="P375" s="78"/>
      <c r="Q375" s="31"/>
      <c r="R375" s="31"/>
      <c r="S375" s="31"/>
      <c r="T375" s="31"/>
      <c r="U375" s="31"/>
      <c r="V375" s="31"/>
      <c r="W375" s="31"/>
      <c r="X375" s="31"/>
      <c r="Y375" s="31"/>
      <c r="Z375" s="31"/>
    </row>
    <row r="376" spans="1:26" ht="12.75" customHeight="1" x14ac:dyDescent="0.3">
      <c r="A376" s="51" t="str">
        <f>IF(OR(Payment!prev_total_owed&lt;=0,Payment!prev_total_owed=""),"",Payment!prev_pmt_num+1)</f>
        <v/>
      </c>
      <c r="B376" s="84"/>
      <c r="C376" s="99"/>
      <c r="D376" s="100"/>
      <c r="E376" s="58" t="str">
        <f>IF(B376="","",ROUND((B376-Payment!prev_date)*$N$8*Payment!prev_prin_balance,2))</f>
        <v/>
      </c>
      <c r="F376" s="56"/>
      <c r="G376" s="99"/>
      <c r="H376" s="99"/>
      <c r="I376" s="58" t="str">
        <f>IF(B376="","",Payment!prev_fee_balance+G376-H376)</f>
        <v/>
      </c>
      <c r="J376" s="58" t="str">
        <f>IF(B376="","",IF(ISBLANK(D376),MIN(C376-H376,Payment!prev_int_balance+E376),0))</f>
        <v/>
      </c>
      <c r="K376" s="58" t="str">
        <f>IF(B376="","",(Payment!prev_int_balance+E376)-J376)</f>
        <v/>
      </c>
      <c r="L376" s="58" t="str">
        <f t="shared" si="0"/>
        <v/>
      </c>
      <c r="M376" s="58" t="str">
        <f>IF(B376="","",Payment!prev_prin_balance-L376)</f>
        <v/>
      </c>
      <c r="N376" s="58" t="str">
        <f t="shared" si="1"/>
        <v/>
      </c>
      <c r="O376" s="31"/>
      <c r="P376" s="78"/>
      <c r="Q376" s="31"/>
      <c r="R376" s="31"/>
      <c r="S376" s="31"/>
      <c r="T376" s="31"/>
      <c r="U376" s="31"/>
      <c r="V376" s="31"/>
      <c r="W376" s="31"/>
      <c r="X376" s="31"/>
      <c r="Y376" s="31"/>
      <c r="Z376" s="31"/>
    </row>
    <row r="377" spans="1:26" ht="12.75" customHeight="1" x14ac:dyDescent="0.3">
      <c r="A377" s="51" t="str">
        <f>IF(OR(Payment!prev_total_owed&lt;=0,Payment!prev_total_owed=""),"",Payment!prev_pmt_num+1)</f>
        <v/>
      </c>
      <c r="B377" s="84"/>
      <c r="C377" s="99"/>
      <c r="D377" s="100"/>
      <c r="E377" s="58" t="str">
        <f>IF(B377="","",ROUND((B377-Payment!prev_date)*$N$8*Payment!prev_prin_balance,2))</f>
        <v/>
      </c>
      <c r="F377" s="56"/>
      <c r="G377" s="99"/>
      <c r="H377" s="99"/>
      <c r="I377" s="58" t="str">
        <f>IF(B377="","",Payment!prev_fee_balance+G377-H377)</f>
        <v/>
      </c>
      <c r="J377" s="58" t="str">
        <f>IF(B377="","",IF(ISBLANK(D377),MIN(C377-H377,Payment!prev_int_balance+E377),0))</f>
        <v/>
      </c>
      <c r="K377" s="58" t="str">
        <f>IF(B377="","",(Payment!prev_int_balance+E377)-J377)</f>
        <v/>
      </c>
      <c r="L377" s="58" t="str">
        <f t="shared" si="0"/>
        <v/>
      </c>
      <c r="M377" s="58" t="str">
        <f>IF(B377="","",Payment!prev_prin_balance-L377)</f>
        <v/>
      </c>
      <c r="N377" s="58" t="str">
        <f t="shared" si="1"/>
        <v/>
      </c>
      <c r="O377" s="31"/>
      <c r="P377" s="78"/>
      <c r="Q377" s="31"/>
      <c r="R377" s="31"/>
      <c r="S377" s="31"/>
      <c r="T377" s="31"/>
      <c r="U377" s="31"/>
      <c r="V377" s="31"/>
      <c r="W377" s="31"/>
      <c r="X377" s="31"/>
      <c r="Y377" s="31"/>
      <c r="Z377" s="31"/>
    </row>
    <row r="378" spans="1:26" ht="12.75" customHeight="1" x14ac:dyDescent="0.3">
      <c r="A378" s="51" t="str">
        <f>IF(OR(Payment!prev_total_owed&lt;=0,Payment!prev_total_owed=""),"",Payment!prev_pmt_num+1)</f>
        <v/>
      </c>
      <c r="B378" s="84"/>
      <c r="C378" s="99"/>
      <c r="D378" s="100"/>
      <c r="E378" s="58" t="str">
        <f>IF(B378="","",ROUND((B378-Payment!prev_date)*$N$8*Payment!prev_prin_balance,2))</f>
        <v/>
      </c>
      <c r="F378" s="56"/>
      <c r="G378" s="99"/>
      <c r="H378" s="99"/>
      <c r="I378" s="58" t="str">
        <f>IF(B378="","",Payment!prev_fee_balance+G378-H378)</f>
        <v/>
      </c>
      <c r="J378" s="58" t="str">
        <f>IF(B378="","",IF(ISBLANK(D378),MIN(C378-H378,Payment!prev_int_balance+E378),0))</f>
        <v/>
      </c>
      <c r="K378" s="58" t="str">
        <f>IF(B378="","",(Payment!prev_int_balance+E378)-J378)</f>
        <v/>
      </c>
      <c r="L378" s="58" t="str">
        <f t="shared" si="0"/>
        <v/>
      </c>
      <c r="M378" s="58" t="str">
        <f>IF(B378="","",Payment!prev_prin_balance-L378)</f>
        <v/>
      </c>
      <c r="N378" s="58" t="str">
        <f t="shared" si="1"/>
        <v/>
      </c>
      <c r="O378" s="31"/>
      <c r="P378" s="78"/>
      <c r="Q378" s="31"/>
      <c r="R378" s="31"/>
      <c r="S378" s="31"/>
      <c r="T378" s="31"/>
      <c r="U378" s="31"/>
      <c r="V378" s="31"/>
      <c r="W378" s="31"/>
      <c r="X378" s="31"/>
      <c r="Y378" s="31"/>
      <c r="Z378" s="31"/>
    </row>
    <row r="379" spans="1:26" ht="12.75" customHeight="1" x14ac:dyDescent="0.3">
      <c r="A379" s="51" t="str">
        <f>IF(OR(Payment!prev_total_owed&lt;=0,Payment!prev_total_owed=""),"",Payment!prev_pmt_num+1)</f>
        <v/>
      </c>
      <c r="B379" s="84"/>
      <c r="C379" s="99"/>
      <c r="D379" s="100"/>
      <c r="E379" s="58" t="str">
        <f>IF(B379="","",ROUND((B379-Payment!prev_date)*$N$8*Payment!prev_prin_balance,2))</f>
        <v/>
      </c>
      <c r="F379" s="56"/>
      <c r="G379" s="99"/>
      <c r="H379" s="99"/>
      <c r="I379" s="58" t="str">
        <f>IF(B379="","",Payment!prev_fee_balance+G379-H379)</f>
        <v/>
      </c>
      <c r="J379" s="58" t="str">
        <f>IF(B379="","",IF(ISBLANK(D379),MIN(C379-H379,Payment!prev_int_balance+E379),0))</f>
        <v/>
      </c>
      <c r="K379" s="58" t="str">
        <f>IF(B379="","",(Payment!prev_int_balance+E379)-J379)</f>
        <v/>
      </c>
      <c r="L379" s="58" t="str">
        <f t="shared" si="0"/>
        <v/>
      </c>
      <c r="M379" s="58" t="str">
        <f>IF(B379="","",Payment!prev_prin_balance-L379)</f>
        <v/>
      </c>
      <c r="N379" s="58" t="str">
        <f t="shared" si="1"/>
        <v/>
      </c>
      <c r="O379" s="31"/>
      <c r="P379" s="78"/>
      <c r="Q379" s="31"/>
      <c r="R379" s="31"/>
      <c r="S379" s="31"/>
      <c r="T379" s="31"/>
      <c r="U379" s="31"/>
      <c r="V379" s="31"/>
      <c r="W379" s="31"/>
      <c r="X379" s="31"/>
      <c r="Y379" s="31"/>
      <c r="Z379" s="31"/>
    </row>
    <row r="380" spans="1:26" ht="12.75" customHeight="1" x14ac:dyDescent="0.3">
      <c r="A380" s="51" t="str">
        <f>IF(OR(Payment!prev_total_owed&lt;=0,Payment!prev_total_owed=""),"",Payment!prev_pmt_num+1)</f>
        <v/>
      </c>
      <c r="B380" s="84"/>
      <c r="C380" s="99"/>
      <c r="D380" s="100"/>
      <c r="E380" s="58" t="str">
        <f>IF(B380="","",ROUND((B380-Payment!prev_date)*$N$8*Payment!prev_prin_balance,2))</f>
        <v/>
      </c>
      <c r="F380" s="56"/>
      <c r="G380" s="99"/>
      <c r="H380" s="99"/>
      <c r="I380" s="58" t="str">
        <f>IF(B380="","",Payment!prev_fee_balance+G380-H380)</f>
        <v/>
      </c>
      <c r="J380" s="58" t="str">
        <f>IF(B380="","",IF(ISBLANK(D380),MIN(C380-H380,Payment!prev_int_balance+E380),0))</f>
        <v/>
      </c>
      <c r="K380" s="58" t="str">
        <f>IF(B380="","",(Payment!prev_int_balance+E380)-J380)</f>
        <v/>
      </c>
      <c r="L380" s="58" t="str">
        <f t="shared" si="0"/>
        <v/>
      </c>
      <c r="M380" s="58" t="str">
        <f>IF(B380="","",Payment!prev_prin_balance-L380)</f>
        <v/>
      </c>
      <c r="N380" s="58" t="str">
        <f t="shared" si="1"/>
        <v/>
      </c>
      <c r="O380" s="31"/>
      <c r="P380" s="78"/>
      <c r="Q380" s="31"/>
      <c r="R380" s="31"/>
      <c r="S380" s="31"/>
      <c r="T380" s="31"/>
      <c r="U380" s="31"/>
      <c r="V380" s="31"/>
      <c r="W380" s="31"/>
      <c r="X380" s="31"/>
      <c r="Y380" s="31"/>
      <c r="Z380" s="31"/>
    </row>
    <row r="381" spans="1:26" ht="12.75" customHeight="1" x14ac:dyDescent="0.3">
      <c r="A381" s="51" t="str">
        <f>IF(OR(Payment!prev_total_owed&lt;=0,Payment!prev_total_owed=""),"",Payment!prev_pmt_num+1)</f>
        <v/>
      </c>
      <c r="B381" s="84"/>
      <c r="C381" s="99"/>
      <c r="D381" s="100"/>
      <c r="E381" s="58" t="str">
        <f>IF(B381="","",ROUND((B381-Payment!prev_date)*$N$8*Payment!prev_prin_balance,2))</f>
        <v/>
      </c>
      <c r="F381" s="56"/>
      <c r="G381" s="99"/>
      <c r="H381" s="99"/>
      <c r="I381" s="58" t="str">
        <f>IF(B381="","",Payment!prev_fee_balance+G381-H381)</f>
        <v/>
      </c>
      <c r="J381" s="58" t="str">
        <f>IF(B381="","",IF(ISBLANK(D381),MIN(C381-H381,Payment!prev_int_balance+E381),0))</f>
        <v/>
      </c>
      <c r="K381" s="58" t="str">
        <f>IF(B381="","",(Payment!prev_int_balance+E381)-J381)</f>
        <v/>
      </c>
      <c r="L381" s="58" t="str">
        <f t="shared" si="0"/>
        <v/>
      </c>
      <c r="M381" s="58" t="str">
        <f>IF(B381="","",Payment!prev_prin_balance-L381)</f>
        <v/>
      </c>
      <c r="N381" s="58" t="str">
        <f t="shared" si="1"/>
        <v/>
      </c>
      <c r="O381" s="31"/>
      <c r="P381" s="78"/>
      <c r="Q381" s="31"/>
      <c r="R381" s="31"/>
      <c r="S381" s="31"/>
      <c r="T381" s="31"/>
      <c r="U381" s="31"/>
      <c r="V381" s="31"/>
      <c r="W381" s="31"/>
      <c r="X381" s="31"/>
      <c r="Y381" s="31"/>
      <c r="Z381" s="31"/>
    </row>
    <row r="382" spans="1:26" ht="12.75" customHeight="1" x14ac:dyDescent="0.3">
      <c r="A382" s="51" t="str">
        <f>IF(OR(Payment!prev_total_owed&lt;=0,Payment!prev_total_owed=""),"",Payment!prev_pmt_num+1)</f>
        <v/>
      </c>
      <c r="B382" s="84"/>
      <c r="C382" s="99"/>
      <c r="D382" s="100"/>
      <c r="E382" s="58" t="str">
        <f>IF(B382="","",ROUND((B382-Payment!prev_date)*$N$8*Payment!prev_prin_balance,2))</f>
        <v/>
      </c>
      <c r="F382" s="56"/>
      <c r="G382" s="99"/>
      <c r="H382" s="99"/>
      <c r="I382" s="58" t="str">
        <f>IF(B382="","",Payment!prev_fee_balance+G382-H382)</f>
        <v/>
      </c>
      <c r="J382" s="58" t="str">
        <f>IF(B382="","",IF(ISBLANK(D382),MIN(C382-H382,Payment!prev_int_balance+E382),0))</f>
        <v/>
      </c>
      <c r="K382" s="58" t="str">
        <f>IF(B382="","",(Payment!prev_int_balance+E382)-J382)</f>
        <v/>
      </c>
      <c r="L382" s="58" t="str">
        <f t="shared" si="0"/>
        <v/>
      </c>
      <c r="M382" s="58" t="str">
        <f>IF(B382="","",Payment!prev_prin_balance-L382)</f>
        <v/>
      </c>
      <c r="N382" s="58" t="str">
        <f t="shared" si="1"/>
        <v/>
      </c>
      <c r="O382" s="31"/>
      <c r="P382" s="78"/>
      <c r="Q382" s="31"/>
      <c r="R382" s="31"/>
      <c r="S382" s="31"/>
      <c r="T382" s="31"/>
      <c r="U382" s="31"/>
      <c r="V382" s="31"/>
      <c r="W382" s="31"/>
      <c r="X382" s="31"/>
      <c r="Y382" s="31"/>
      <c r="Z382" s="31"/>
    </row>
    <row r="383" spans="1:26" ht="12.75" customHeight="1" x14ac:dyDescent="0.3">
      <c r="A383" s="51" t="str">
        <f>IF(OR(Payment!prev_total_owed&lt;=0,Payment!prev_total_owed=""),"",Payment!prev_pmt_num+1)</f>
        <v/>
      </c>
      <c r="B383" s="84"/>
      <c r="C383" s="99"/>
      <c r="D383" s="100"/>
      <c r="E383" s="58" t="str">
        <f>IF(B383="","",ROUND((B383-Payment!prev_date)*$N$8*Payment!prev_prin_balance,2))</f>
        <v/>
      </c>
      <c r="F383" s="56"/>
      <c r="G383" s="99"/>
      <c r="H383" s="99"/>
      <c r="I383" s="58" t="str">
        <f>IF(B383="","",Payment!prev_fee_balance+G383-H383)</f>
        <v/>
      </c>
      <c r="J383" s="58" t="str">
        <f>IF(B383="","",IF(ISBLANK(D383),MIN(C383-H383,Payment!prev_int_balance+E383),0))</f>
        <v/>
      </c>
      <c r="K383" s="58" t="str">
        <f>IF(B383="","",(Payment!prev_int_balance+E383)-J383)</f>
        <v/>
      </c>
      <c r="L383" s="58" t="str">
        <f t="shared" si="0"/>
        <v/>
      </c>
      <c r="M383" s="58" t="str">
        <f>IF(B383="","",Payment!prev_prin_balance-L383)</f>
        <v/>
      </c>
      <c r="N383" s="58" t="str">
        <f t="shared" si="1"/>
        <v/>
      </c>
      <c r="O383" s="31"/>
      <c r="P383" s="78"/>
      <c r="Q383" s="31"/>
      <c r="R383" s="31"/>
      <c r="S383" s="31"/>
      <c r="T383" s="31"/>
      <c r="U383" s="31"/>
      <c r="V383" s="31"/>
      <c r="W383" s="31"/>
      <c r="X383" s="31"/>
      <c r="Y383" s="31"/>
      <c r="Z383" s="31"/>
    </row>
    <row r="384" spans="1:26" ht="12.75" customHeight="1" x14ac:dyDescent="0.3">
      <c r="A384" s="51" t="str">
        <f>IF(OR(Payment!prev_total_owed&lt;=0,Payment!prev_total_owed=""),"",Payment!prev_pmt_num+1)</f>
        <v/>
      </c>
      <c r="B384" s="84"/>
      <c r="C384" s="99"/>
      <c r="D384" s="100"/>
      <c r="E384" s="58" t="str">
        <f>IF(B384="","",ROUND((B384-Payment!prev_date)*$N$8*Payment!prev_prin_balance,2))</f>
        <v/>
      </c>
      <c r="F384" s="56"/>
      <c r="G384" s="99"/>
      <c r="H384" s="99"/>
      <c r="I384" s="58" t="str">
        <f>IF(B384="","",Payment!prev_fee_balance+G384-H384)</f>
        <v/>
      </c>
      <c r="J384" s="58" t="str">
        <f>IF(B384="","",IF(ISBLANK(D384),MIN(C384-H384,Payment!prev_int_balance+E384),0))</f>
        <v/>
      </c>
      <c r="K384" s="58" t="str">
        <f>IF(B384="","",(Payment!prev_int_balance+E384)-J384)</f>
        <v/>
      </c>
      <c r="L384" s="58" t="str">
        <f t="shared" si="0"/>
        <v/>
      </c>
      <c r="M384" s="58" t="str">
        <f>IF(B384="","",Payment!prev_prin_balance-L384)</f>
        <v/>
      </c>
      <c r="N384" s="58" t="str">
        <f t="shared" si="1"/>
        <v/>
      </c>
      <c r="O384" s="31"/>
      <c r="P384" s="78"/>
      <c r="Q384" s="31"/>
      <c r="R384" s="31"/>
      <c r="S384" s="31"/>
      <c r="T384" s="31"/>
      <c r="U384" s="31"/>
      <c r="V384" s="31"/>
      <c r="W384" s="31"/>
      <c r="X384" s="31"/>
      <c r="Y384" s="31"/>
      <c r="Z384" s="31"/>
    </row>
    <row r="385" spans="1:26" ht="12.75" customHeight="1" x14ac:dyDescent="0.3">
      <c r="A385" s="51" t="str">
        <f>IF(OR(Payment!prev_total_owed&lt;=0,Payment!prev_total_owed=""),"",Payment!prev_pmt_num+1)</f>
        <v/>
      </c>
      <c r="B385" s="84"/>
      <c r="C385" s="99"/>
      <c r="D385" s="100"/>
      <c r="E385" s="58" t="str">
        <f>IF(B385="","",ROUND((B385-Payment!prev_date)*$N$8*Payment!prev_prin_balance,2))</f>
        <v/>
      </c>
      <c r="F385" s="56"/>
      <c r="G385" s="99"/>
      <c r="H385" s="99"/>
      <c r="I385" s="58" t="str">
        <f>IF(B385="","",Payment!prev_fee_balance+G385-H385)</f>
        <v/>
      </c>
      <c r="J385" s="58" t="str">
        <f>IF(B385="","",IF(ISBLANK(D385),MIN(C385-H385,Payment!prev_int_balance+E385),0))</f>
        <v/>
      </c>
      <c r="K385" s="58" t="str">
        <f>IF(B385="","",(Payment!prev_int_balance+E385)-J385)</f>
        <v/>
      </c>
      <c r="L385" s="58" t="str">
        <f t="shared" si="0"/>
        <v/>
      </c>
      <c r="M385" s="58" t="str">
        <f>IF(B385="","",Payment!prev_prin_balance-L385)</f>
        <v/>
      </c>
      <c r="N385" s="58" t="str">
        <f t="shared" si="1"/>
        <v/>
      </c>
      <c r="O385" s="31"/>
      <c r="P385" s="78"/>
      <c r="Q385" s="31"/>
      <c r="R385" s="31"/>
      <c r="S385" s="31"/>
      <c r="T385" s="31"/>
      <c r="U385" s="31"/>
      <c r="V385" s="31"/>
      <c r="W385" s="31"/>
      <c r="X385" s="31"/>
      <c r="Y385" s="31"/>
      <c r="Z385" s="31"/>
    </row>
    <row r="386" spans="1:26" ht="12.75" customHeight="1" x14ac:dyDescent="0.3">
      <c r="A386" s="51" t="str">
        <f>IF(OR(Payment!prev_total_owed&lt;=0,Payment!prev_total_owed=""),"",Payment!prev_pmt_num+1)</f>
        <v/>
      </c>
      <c r="B386" s="84"/>
      <c r="C386" s="99"/>
      <c r="D386" s="100"/>
      <c r="E386" s="58" t="str">
        <f>IF(B386="","",ROUND((B386-Payment!prev_date)*$N$8*Payment!prev_prin_balance,2))</f>
        <v/>
      </c>
      <c r="F386" s="56"/>
      <c r="G386" s="99"/>
      <c r="H386" s="99"/>
      <c r="I386" s="58" t="str">
        <f>IF(B386="","",Payment!prev_fee_balance+G386-H386)</f>
        <v/>
      </c>
      <c r="J386" s="58" t="str">
        <f>IF(B386="","",IF(ISBLANK(D386),MIN(C386-H386,Payment!prev_int_balance+E386),0))</f>
        <v/>
      </c>
      <c r="K386" s="58" t="str">
        <f>IF(B386="","",(Payment!prev_int_balance+E386)-J386)</f>
        <v/>
      </c>
      <c r="L386" s="58" t="str">
        <f t="shared" si="0"/>
        <v/>
      </c>
      <c r="M386" s="58" t="str">
        <f>IF(B386="","",Payment!prev_prin_balance-L386)</f>
        <v/>
      </c>
      <c r="N386" s="58" t="str">
        <f t="shared" si="1"/>
        <v/>
      </c>
      <c r="O386" s="31"/>
      <c r="P386" s="78"/>
      <c r="Q386" s="31"/>
      <c r="R386" s="31"/>
      <c r="S386" s="31"/>
      <c r="T386" s="31"/>
      <c r="U386" s="31"/>
      <c r="V386" s="31"/>
      <c r="W386" s="31"/>
      <c r="X386" s="31"/>
      <c r="Y386" s="31"/>
      <c r="Z386" s="31"/>
    </row>
    <row r="387" spans="1:26" ht="12.75" customHeight="1" x14ac:dyDescent="0.3">
      <c r="A387" s="51" t="str">
        <f>IF(OR(Payment!prev_total_owed&lt;=0,Payment!prev_total_owed=""),"",Payment!prev_pmt_num+1)</f>
        <v/>
      </c>
      <c r="B387" s="84"/>
      <c r="C387" s="99"/>
      <c r="D387" s="100"/>
      <c r="E387" s="58" t="str">
        <f>IF(B387="","",ROUND((B387-Payment!prev_date)*$N$8*Payment!prev_prin_balance,2))</f>
        <v/>
      </c>
      <c r="F387" s="56"/>
      <c r="G387" s="99"/>
      <c r="H387" s="99"/>
      <c r="I387" s="58" t="str">
        <f>IF(B387="","",Payment!prev_fee_balance+G387-H387)</f>
        <v/>
      </c>
      <c r="J387" s="58" t="str">
        <f>IF(B387="","",IF(ISBLANK(D387),MIN(C387-H387,Payment!prev_int_balance+E387),0))</f>
        <v/>
      </c>
      <c r="K387" s="58" t="str">
        <f>IF(B387="","",(Payment!prev_int_balance+E387)-J387)</f>
        <v/>
      </c>
      <c r="L387" s="58" t="str">
        <f t="shared" si="0"/>
        <v/>
      </c>
      <c r="M387" s="58" t="str">
        <f>IF(B387="","",Payment!prev_prin_balance-L387)</f>
        <v/>
      </c>
      <c r="N387" s="58" t="str">
        <f t="shared" si="1"/>
        <v/>
      </c>
      <c r="O387" s="31"/>
      <c r="P387" s="78"/>
      <c r="Q387" s="31"/>
      <c r="R387" s="31"/>
      <c r="S387" s="31"/>
      <c r="T387" s="31"/>
      <c r="U387" s="31"/>
      <c r="V387" s="31"/>
      <c r="W387" s="31"/>
      <c r="X387" s="31"/>
      <c r="Y387" s="31"/>
      <c r="Z387" s="31"/>
    </row>
    <row r="388" spans="1:26" ht="12.75" customHeight="1" x14ac:dyDescent="0.3">
      <c r="A388" s="51" t="str">
        <f>IF(OR(Payment!prev_total_owed&lt;=0,Payment!prev_total_owed=""),"",Payment!prev_pmt_num+1)</f>
        <v/>
      </c>
      <c r="B388" s="84"/>
      <c r="C388" s="99"/>
      <c r="D388" s="100"/>
      <c r="E388" s="58" t="str">
        <f>IF(B388="","",ROUND((B388-Payment!prev_date)*$N$8*Payment!prev_prin_balance,2))</f>
        <v/>
      </c>
      <c r="F388" s="56"/>
      <c r="G388" s="99"/>
      <c r="H388" s="99"/>
      <c r="I388" s="58" t="str">
        <f>IF(B388="","",Payment!prev_fee_balance+G388-H388)</f>
        <v/>
      </c>
      <c r="J388" s="58" t="str">
        <f>IF(B388="","",IF(ISBLANK(D388),MIN(C388-H388,Payment!prev_int_balance+E388),0))</f>
        <v/>
      </c>
      <c r="K388" s="58" t="str">
        <f>IF(B388="","",(Payment!prev_int_balance+E388)-J388)</f>
        <v/>
      </c>
      <c r="L388" s="58" t="str">
        <f t="shared" si="0"/>
        <v/>
      </c>
      <c r="M388" s="58" t="str">
        <f>IF(B388="","",Payment!prev_prin_balance-L388)</f>
        <v/>
      </c>
      <c r="N388" s="58" t="str">
        <f t="shared" si="1"/>
        <v/>
      </c>
      <c r="O388" s="31"/>
      <c r="P388" s="78"/>
      <c r="Q388" s="31"/>
      <c r="R388" s="31"/>
      <c r="S388" s="31"/>
      <c r="T388" s="31"/>
      <c r="U388" s="31"/>
      <c r="V388" s="31"/>
      <c r="W388" s="31"/>
      <c r="X388" s="31"/>
      <c r="Y388" s="31"/>
      <c r="Z388" s="31"/>
    </row>
    <row r="389" spans="1:26" ht="12.75" customHeight="1" x14ac:dyDescent="0.3">
      <c r="A389" s="51" t="str">
        <f>IF(OR(Payment!prev_total_owed&lt;=0,Payment!prev_total_owed=""),"",Payment!prev_pmt_num+1)</f>
        <v/>
      </c>
      <c r="B389" s="84"/>
      <c r="C389" s="99"/>
      <c r="D389" s="100"/>
      <c r="E389" s="58" t="str">
        <f>IF(B389="","",ROUND((B389-Payment!prev_date)*$N$8*Payment!prev_prin_balance,2))</f>
        <v/>
      </c>
      <c r="F389" s="56"/>
      <c r="G389" s="99"/>
      <c r="H389" s="99"/>
      <c r="I389" s="58" t="str">
        <f>IF(B389="","",Payment!prev_fee_balance+G389-H389)</f>
        <v/>
      </c>
      <c r="J389" s="58" t="str">
        <f>IF(B389="","",IF(ISBLANK(D389),MIN(C389-H389,Payment!prev_int_balance+E389),0))</f>
        <v/>
      </c>
      <c r="K389" s="58" t="str">
        <f>IF(B389="","",(Payment!prev_int_balance+E389)-J389)</f>
        <v/>
      </c>
      <c r="L389" s="58" t="str">
        <f t="shared" si="0"/>
        <v/>
      </c>
      <c r="M389" s="58" t="str">
        <f>IF(B389="","",Payment!prev_prin_balance-L389)</f>
        <v/>
      </c>
      <c r="N389" s="58" t="str">
        <f t="shared" si="1"/>
        <v/>
      </c>
      <c r="O389" s="31"/>
      <c r="P389" s="78"/>
      <c r="Q389" s="31"/>
      <c r="R389" s="31"/>
      <c r="S389" s="31"/>
      <c r="T389" s="31"/>
      <c r="U389" s="31"/>
      <c r="V389" s="31"/>
      <c r="W389" s="31"/>
      <c r="X389" s="31"/>
      <c r="Y389" s="31"/>
      <c r="Z389" s="31"/>
    </row>
    <row r="390" spans="1:26" ht="12.75" customHeight="1" x14ac:dyDescent="0.3">
      <c r="A390" s="51" t="str">
        <f>IF(OR(Payment!prev_total_owed&lt;=0,Payment!prev_total_owed=""),"",Payment!prev_pmt_num+1)</f>
        <v/>
      </c>
      <c r="B390" s="84"/>
      <c r="C390" s="99"/>
      <c r="D390" s="100"/>
      <c r="E390" s="58" t="str">
        <f>IF(B390="","",ROUND((B390-Payment!prev_date)*$N$8*Payment!prev_prin_balance,2))</f>
        <v/>
      </c>
      <c r="F390" s="56"/>
      <c r="G390" s="99"/>
      <c r="H390" s="99"/>
      <c r="I390" s="58" t="str">
        <f>IF(B390="","",Payment!prev_fee_balance+G390-H390)</f>
        <v/>
      </c>
      <c r="J390" s="58" t="str">
        <f>IF(B390="","",IF(ISBLANK(D390),MIN(C390-H390,Payment!prev_int_balance+E390),0))</f>
        <v/>
      </c>
      <c r="K390" s="58" t="str">
        <f>IF(B390="","",(Payment!prev_int_balance+E390)-J390)</f>
        <v/>
      </c>
      <c r="L390" s="58" t="str">
        <f t="shared" si="0"/>
        <v/>
      </c>
      <c r="M390" s="58" t="str">
        <f>IF(B390="","",Payment!prev_prin_balance-L390)</f>
        <v/>
      </c>
      <c r="N390" s="58" t="str">
        <f t="shared" si="1"/>
        <v/>
      </c>
      <c r="O390" s="31"/>
      <c r="P390" s="78"/>
      <c r="Q390" s="31"/>
      <c r="R390" s="31"/>
      <c r="S390" s="31"/>
      <c r="T390" s="31"/>
      <c r="U390" s="31"/>
      <c r="V390" s="31"/>
      <c r="W390" s="31"/>
      <c r="X390" s="31"/>
      <c r="Y390" s="31"/>
      <c r="Z390" s="31"/>
    </row>
    <row r="391" spans="1:26" ht="12.75" customHeight="1" x14ac:dyDescent="0.3">
      <c r="A391" s="51" t="str">
        <f>IF(OR(Payment!prev_total_owed&lt;=0,Payment!prev_total_owed=""),"",Payment!prev_pmt_num+1)</f>
        <v/>
      </c>
      <c r="B391" s="84"/>
      <c r="C391" s="99"/>
      <c r="D391" s="100"/>
      <c r="E391" s="58" t="str">
        <f>IF(B391="","",ROUND((B391-Payment!prev_date)*$N$8*Payment!prev_prin_balance,2))</f>
        <v/>
      </c>
      <c r="F391" s="56"/>
      <c r="G391" s="99"/>
      <c r="H391" s="99"/>
      <c r="I391" s="58" t="str">
        <f>IF(B391="","",Payment!prev_fee_balance+G391-H391)</f>
        <v/>
      </c>
      <c r="J391" s="58" t="str">
        <f>IF(B391="","",IF(ISBLANK(D391),MIN(C391-H391,Payment!prev_int_balance+E391),0))</f>
        <v/>
      </c>
      <c r="K391" s="58" t="str">
        <f>IF(B391="","",(Payment!prev_int_balance+E391)-J391)</f>
        <v/>
      </c>
      <c r="L391" s="58" t="str">
        <f t="shared" si="0"/>
        <v/>
      </c>
      <c r="M391" s="58" t="str">
        <f>IF(B391="","",Payment!prev_prin_balance-L391)</f>
        <v/>
      </c>
      <c r="N391" s="58" t="str">
        <f t="shared" si="1"/>
        <v/>
      </c>
      <c r="O391" s="31"/>
      <c r="P391" s="78"/>
      <c r="Q391" s="31"/>
      <c r="R391" s="31"/>
      <c r="S391" s="31"/>
      <c r="T391" s="31"/>
      <c r="U391" s="31"/>
      <c r="V391" s="31"/>
      <c r="W391" s="31"/>
      <c r="X391" s="31"/>
      <c r="Y391" s="31"/>
      <c r="Z391" s="31"/>
    </row>
    <row r="392" spans="1:26" ht="12.75" customHeight="1" x14ac:dyDescent="0.3">
      <c r="A392" s="51" t="str">
        <f>IF(OR(Payment!prev_total_owed&lt;=0,Payment!prev_total_owed=""),"",Payment!prev_pmt_num+1)</f>
        <v/>
      </c>
      <c r="B392" s="84"/>
      <c r="C392" s="99"/>
      <c r="D392" s="100"/>
      <c r="E392" s="58" t="str">
        <f>IF(B392="","",ROUND((B392-Payment!prev_date)*$N$8*Payment!prev_prin_balance,2))</f>
        <v/>
      </c>
      <c r="F392" s="56"/>
      <c r="G392" s="99"/>
      <c r="H392" s="99"/>
      <c r="I392" s="58" t="str">
        <f>IF(B392="","",Payment!prev_fee_balance+G392-H392)</f>
        <v/>
      </c>
      <c r="J392" s="58" t="str">
        <f>IF(B392="","",IF(ISBLANK(D392),MIN(C392-H392,Payment!prev_int_balance+E392),0))</f>
        <v/>
      </c>
      <c r="K392" s="58" t="str">
        <f>IF(B392="","",(Payment!prev_int_balance+E392)-J392)</f>
        <v/>
      </c>
      <c r="L392" s="58" t="str">
        <f t="shared" si="0"/>
        <v/>
      </c>
      <c r="M392" s="58" t="str">
        <f>IF(B392="","",Payment!prev_prin_balance-L392)</f>
        <v/>
      </c>
      <c r="N392" s="58" t="str">
        <f t="shared" si="1"/>
        <v/>
      </c>
      <c r="O392" s="31"/>
      <c r="P392" s="78"/>
      <c r="Q392" s="31"/>
      <c r="R392" s="31"/>
      <c r="S392" s="31"/>
      <c r="T392" s="31"/>
      <c r="U392" s="31"/>
      <c r="V392" s="31"/>
      <c r="W392" s="31"/>
      <c r="X392" s="31"/>
      <c r="Y392" s="31"/>
      <c r="Z392" s="31"/>
    </row>
    <row r="393" spans="1:26" ht="12.75" customHeight="1" x14ac:dyDescent="0.3">
      <c r="A393" s="51" t="str">
        <f>IF(OR(Payment!prev_total_owed&lt;=0,Payment!prev_total_owed=""),"",Payment!prev_pmt_num+1)</f>
        <v/>
      </c>
      <c r="B393" s="84"/>
      <c r="C393" s="99"/>
      <c r="D393" s="100"/>
      <c r="E393" s="58" t="str">
        <f>IF(B393="","",ROUND((B393-Payment!prev_date)*$N$8*Payment!prev_prin_balance,2))</f>
        <v/>
      </c>
      <c r="F393" s="56"/>
      <c r="G393" s="99"/>
      <c r="H393" s="99"/>
      <c r="I393" s="58" t="str">
        <f>IF(B393="","",Payment!prev_fee_balance+G393-H393)</f>
        <v/>
      </c>
      <c r="J393" s="58" t="str">
        <f>IF(B393="","",IF(ISBLANK(D393),MIN(C393-H393,Payment!prev_int_balance+E393),0))</f>
        <v/>
      </c>
      <c r="K393" s="58" t="str">
        <f>IF(B393="","",(Payment!prev_int_balance+E393)-J393)</f>
        <v/>
      </c>
      <c r="L393" s="58" t="str">
        <f t="shared" si="0"/>
        <v/>
      </c>
      <c r="M393" s="58" t="str">
        <f>IF(B393="","",Payment!prev_prin_balance-L393)</f>
        <v/>
      </c>
      <c r="N393" s="58" t="str">
        <f t="shared" si="1"/>
        <v/>
      </c>
      <c r="O393" s="31"/>
      <c r="P393" s="78"/>
      <c r="Q393" s="31"/>
      <c r="R393" s="31"/>
      <c r="S393" s="31"/>
      <c r="T393" s="31"/>
      <c r="U393" s="31"/>
      <c r="V393" s="31"/>
      <c r="W393" s="31"/>
      <c r="X393" s="31"/>
      <c r="Y393" s="31"/>
      <c r="Z393" s="31"/>
    </row>
    <row r="394" spans="1:26" ht="12.75" customHeight="1" x14ac:dyDescent="0.3">
      <c r="A394" s="51" t="str">
        <f>IF(OR(Payment!prev_total_owed&lt;=0,Payment!prev_total_owed=""),"",Payment!prev_pmt_num+1)</f>
        <v/>
      </c>
      <c r="B394" s="84"/>
      <c r="C394" s="99"/>
      <c r="D394" s="100"/>
      <c r="E394" s="58" t="str">
        <f>IF(B394="","",ROUND((B394-Payment!prev_date)*$N$8*Payment!prev_prin_balance,2))</f>
        <v/>
      </c>
      <c r="F394" s="56"/>
      <c r="G394" s="99"/>
      <c r="H394" s="99"/>
      <c r="I394" s="58" t="str">
        <f>IF(B394="","",Payment!prev_fee_balance+G394-H394)</f>
        <v/>
      </c>
      <c r="J394" s="58" t="str">
        <f>IF(B394="","",IF(ISBLANK(D394),MIN(C394-H394,Payment!prev_int_balance+E394),0))</f>
        <v/>
      </c>
      <c r="K394" s="58" t="str">
        <f>IF(B394="","",(Payment!prev_int_balance+E394)-J394)</f>
        <v/>
      </c>
      <c r="L394" s="58" t="str">
        <f t="shared" si="0"/>
        <v/>
      </c>
      <c r="M394" s="58" t="str">
        <f>IF(B394="","",Payment!prev_prin_balance-L394)</f>
        <v/>
      </c>
      <c r="N394" s="58" t="str">
        <f t="shared" si="1"/>
        <v/>
      </c>
      <c r="O394" s="31"/>
      <c r="P394" s="78"/>
      <c r="Q394" s="31"/>
      <c r="R394" s="31"/>
      <c r="S394" s="31"/>
      <c r="T394" s="31"/>
      <c r="U394" s="31"/>
      <c r="V394" s="31"/>
      <c r="W394" s="31"/>
      <c r="X394" s="31"/>
      <c r="Y394" s="31"/>
      <c r="Z394" s="31"/>
    </row>
    <row r="395" spans="1:26" ht="12.75" customHeight="1" x14ac:dyDescent="0.3">
      <c r="A395" s="51" t="str">
        <f>IF(OR(Payment!prev_total_owed&lt;=0,Payment!prev_total_owed=""),"",Payment!prev_pmt_num+1)</f>
        <v/>
      </c>
      <c r="B395" s="84"/>
      <c r="C395" s="99"/>
      <c r="D395" s="100"/>
      <c r="E395" s="58" t="str">
        <f>IF(B395="","",ROUND((B395-Payment!prev_date)*$N$8*Payment!prev_prin_balance,2))</f>
        <v/>
      </c>
      <c r="F395" s="56"/>
      <c r="G395" s="99"/>
      <c r="H395" s="99"/>
      <c r="I395" s="58" t="str">
        <f>IF(B395="","",Payment!prev_fee_balance+G395-H395)</f>
        <v/>
      </c>
      <c r="J395" s="58" t="str">
        <f>IF(B395="","",IF(ISBLANK(D395),MIN(C395-H395,Payment!prev_int_balance+E395),0))</f>
        <v/>
      </c>
      <c r="K395" s="58" t="str">
        <f>IF(B395="","",(Payment!prev_int_balance+E395)-J395)</f>
        <v/>
      </c>
      <c r="L395" s="58" t="str">
        <f t="shared" si="0"/>
        <v/>
      </c>
      <c r="M395" s="58" t="str">
        <f>IF(B395="","",Payment!prev_prin_balance-L395)</f>
        <v/>
      </c>
      <c r="N395" s="58" t="str">
        <f t="shared" si="1"/>
        <v/>
      </c>
      <c r="O395" s="31"/>
      <c r="P395" s="78"/>
      <c r="Q395" s="31"/>
      <c r="R395" s="31"/>
      <c r="S395" s="31"/>
      <c r="T395" s="31"/>
      <c r="U395" s="31"/>
      <c r="V395" s="31"/>
      <c r="W395" s="31"/>
      <c r="X395" s="31"/>
      <c r="Y395" s="31"/>
      <c r="Z395" s="31"/>
    </row>
    <row r="396" spans="1:26" ht="12.75" customHeight="1" x14ac:dyDescent="0.3">
      <c r="A396" s="51" t="str">
        <f>IF(OR(Payment!prev_total_owed&lt;=0,Payment!prev_total_owed=""),"",Payment!prev_pmt_num+1)</f>
        <v/>
      </c>
      <c r="B396" s="84"/>
      <c r="C396" s="99"/>
      <c r="D396" s="100"/>
      <c r="E396" s="58" t="str">
        <f>IF(B396="","",ROUND((B396-Payment!prev_date)*$N$8*Payment!prev_prin_balance,2))</f>
        <v/>
      </c>
      <c r="F396" s="56"/>
      <c r="G396" s="99"/>
      <c r="H396" s="99"/>
      <c r="I396" s="58" t="str">
        <f>IF(B396="","",Payment!prev_fee_balance+G396-H396)</f>
        <v/>
      </c>
      <c r="J396" s="58" t="str">
        <f>IF(B396="","",IF(ISBLANK(D396),MIN(C396-H396,Payment!prev_int_balance+E396),0))</f>
        <v/>
      </c>
      <c r="K396" s="58" t="str">
        <f>IF(B396="","",(Payment!prev_int_balance+E396)-J396)</f>
        <v/>
      </c>
      <c r="L396" s="58" t="str">
        <f t="shared" si="0"/>
        <v/>
      </c>
      <c r="M396" s="58" t="str">
        <f>IF(B396="","",Payment!prev_prin_balance-L396)</f>
        <v/>
      </c>
      <c r="N396" s="58" t="str">
        <f t="shared" si="1"/>
        <v/>
      </c>
      <c r="O396" s="31"/>
      <c r="P396" s="78"/>
      <c r="Q396" s="31"/>
      <c r="R396" s="31"/>
      <c r="S396" s="31"/>
      <c r="T396" s="31"/>
      <c r="U396" s="31"/>
      <c r="V396" s="31"/>
      <c r="W396" s="31"/>
      <c r="X396" s="31"/>
      <c r="Y396" s="31"/>
      <c r="Z396" s="31"/>
    </row>
    <row r="397" spans="1:26" ht="12.75" customHeight="1" x14ac:dyDescent="0.3">
      <c r="A397" s="51" t="str">
        <f>IF(OR(Payment!prev_total_owed&lt;=0,Payment!prev_total_owed=""),"",Payment!prev_pmt_num+1)</f>
        <v/>
      </c>
      <c r="B397" s="84"/>
      <c r="C397" s="99"/>
      <c r="D397" s="100"/>
      <c r="E397" s="58" t="str">
        <f>IF(B397="","",ROUND((B397-Payment!prev_date)*$N$8*Payment!prev_prin_balance,2))</f>
        <v/>
      </c>
      <c r="F397" s="56"/>
      <c r="G397" s="99"/>
      <c r="H397" s="99"/>
      <c r="I397" s="58" t="str">
        <f>IF(B397="","",Payment!prev_fee_balance+G397-H397)</f>
        <v/>
      </c>
      <c r="J397" s="58" t="str">
        <f>IF(B397="","",IF(ISBLANK(D397),MIN(C397-H397,Payment!prev_int_balance+E397),0))</f>
        <v/>
      </c>
      <c r="K397" s="58" t="str">
        <f>IF(B397="","",(Payment!prev_int_balance+E397)-J397)</f>
        <v/>
      </c>
      <c r="L397" s="58" t="str">
        <f t="shared" si="0"/>
        <v/>
      </c>
      <c r="M397" s="58" t="str">
        <f>IF(B397="","",Payment!prev_prin_balance-L397)</f>
        <v/>
      </c>
      <c r="N397" s="58" t="str">
        <f t="shared" si="1"/>
        <v/>
      </c>
      <c r="O397" s="31"/>
      <c r="P397" s="78"/>
      <c r="Q397" s="31"/>
      <c r="R397" s="31"/>
      <c r="S397" s="31"/>
      <c r="T397" s="31"/>
      <c r="U397" s="31"/>
      <c r="V397" s="31"/>
      <c r="W397" s="31"/>
      <c r="X397" s="31"/>
      <c r="Y397" s="31"/>
      <c r="Z397" s="31"/>
    </row>
    <row r="398" spans="1:26" ht="12.75" customHeight="1" x14ac:dyDescent="0.3">
      <c r="A398" s="51" t="str">
        <f>IF(OR(Payment!prev_total_owed&lt;=0,Payment!prev_total_owed=""),"",Payment!prev_pmt_num+1)</f>
        <v/>
      </c>
      <c r="B398" s="84"/>
      <c r="C398" s="99"/>
      <c r="D398" s="100"/>
      <c r="E398" s="58" t="str">
        <f>IF(B398="","",ROUND((B398-Payment!prev_date)*$N$8*Payment!prev_prin_balance,2))</f>
        <v/>
      </c>
      <c r="F398" s="56"/>
      <c r="G398" s="99"/>
      <c r="H398" s="99"/>
      <c r="I398" s="58" t="str">
        <f>IF(B398="","",Payment!prev_fee_balance+G398-H398)</f>
        <v/>
      </c>
      <c r="J398" s="58" t="str">
        <f>IF(B398="","",IF(ISBLANK(D398),MIN(C398-H398,Payment!prev_int_balance+E398),0))</f>
        <v/>
      </c>
      <c r="K398" s="58" t="str">
        <f>IF(B398="","",(Payment!prev_int_balance+E398)-J398)</f>
        <v/>
      </c>
      <c r="L398" s="58" t="str">
        <f t="shared" si="0"/>
        <v/>
      </c>
      <c r="M398" s="58" t="str">
        <f>IF(B398="","",Payment!prev_prin_balance-L398)</f>
        <v/>
      </c>
      <c r="N398" s="58" t="str">
        <f t="shared" si="1"/>
        <v/>
      </c>
      <c r="O398" s="31"/>
      <c r="P398" s="78"/>
      <c r="Q398" s="31"/>
      <c r="R398" s="31"/>
      <c r="S398" s="31"/>
      <c r="T398" s="31"/>
      <c r="U398" s="31"/>
      <c r="V398" s="31"/>
      <c r="W398" s="31"/>
      <c r="X398" s="31"/>
      <c r="Y398" s="31"/>
      <c r="Z398" s="31"/>
    </row>
    <row r="399" spans="1:26" ht="12.75" customHeight="1" x14ac:dyDescent="0.3">
      <c r="A399" s="51" t="str">
        <f>IF(OR(Payment!prev_total_owed&lt;=0,Payment!prev_total_owed=""),"",Payment!prev_pmt_num+1)</f>
        <v/>
      </c>
      <c r="B399" s="84"/>
      <c r="C399" s="99"/>
      <c r="D399" s="100"/>
      <c r="E399" s="58" t="str">
        <f>IF(B399="","",ROUND((B399-Payment!prev_date)*$N$8*Payment!prev_prin_balance,2))</f>
        <v/>
      </c>
      <c r="F399" s="56"/>
      <c r="G399" s="99"/>
      <c r="H399" s="99"/>
      <c r="I399" s="58" t="str">
        <f>IF(B399="","",Payment!prev_fee_balance+G399-H399)</f>
        <v/>
      </c>
      <c r="J399" s="58" t="str">
        <f>IF(B399="","",IF(ISBLANK(D399),MIN(C399-H399,Payment!prev_int_balance+E399),0))</f>
        <v/>
      </c>
      <c r="K399" s="58" t="str">
        <f>IF(B399="","",(Payment!prev_int_balance+E399)-J399)</f>
        <v/>
      </c>
      <c r="L399" s="58" t="str">
        <f t="shared" si="0"/>
        <v/>
      </c>
      <c r="M399" s="58" t="str">
        <f>IF(B399="","",Payment!prev_prin_balance-L399)</f>
        <v/>
      </c>
      <c r="N399" s="58" t="str">
        <f t="shared" si="1"/>
        <v/>
      </c>
      <c r="O399" s="31"/>
      <c r="P399" s="78"/>
      <c r="Q399" s="31"/>
      <c r="R399" s="31"/>
      <c r="S399" s="31"/>
      <c r="T399" s="31"/>
      <c r="U399" s="31"/>
      <c r="V399" s="31"/>
      <c r="W399" s="31"/>
      <c r="X399" s="31"/>
      <c r="Y399" s="31"/>
      <c r="Z399" s="31"/>
    </row>
    <row r="400" spans="1:26" ht="12.75" customHeight="1" x14ac:dyDescent="0.3">
      <c r="A400" s="51" t="str">
        <f>IF(OR(Payment!prev_total_owed&lt;=0,Payment!prev_total_owed=""),"",Payment!prev_pmt_num+1)</f>
        <v/>
      </c>
      <c r="B400" s="84"/>
      <c r="C400" s="99"/>
      <c r="D400" s="100"/>
      <c r="E400" s="58" t="str">
        <f>IF(B400="","",ROUND((B400-Payment!prev_date)*$N$8*Payment!prev_prin_balance,2))</f>
        <v/>
      </c>
      <c r="F400" s="56"/>
      <c r="G400" s="99"/>
      <c r="H400" s="99"/>
      <c r="I400" s="58" t="str">
        <f>IF(B400="","",Payment!prev_fee_balance+G400-H400)</f>
        <v/>
      </c>
      <c r="J400" s="58" t="str">
        <f>IF(B400="","",IF(ISBLANK(D400),MIN(C400-H400,Payment!prev_int_balance+E400),0))</f>
        <v/>
      </c>
      <c r="K400" s="58" t="str">
        <f>IF(B400="","",(Payment!prev_int_balance+E400)-J400)</f>
        <v/>
      </c>
      <c r="L400" s="58" t="str">
        <f t="shared" si="0"/>
        <v/>
      </c>
      <c r="M400" s="58" t="str">
        <f>IF(B400="","",Payment!prev_prin_balance-L400)</f>
        <v/>
      </c>
      <c r="N400" s="58" t="str">
        <f t="shared" si="1"/>
        <v/>
      </c>
      <c r="O400" s="31"/>
      <c r="P400" s="78"/>
      <c r="Q400" s="31"/>
      <c r="R400" s="31"/>
      <c r="S400" s="31"/>
      <c r="T400" s="31"/>
      <c r="U400" s="31"/>
      <c r="V400" s="31"/>
      <c r="W400" s="31"/>
      <c r="X400" s="31"/>
      <c r="Y400" s="31"/>
      <c r="Z400" s="31"/>
    </row>
    <row r="401" spans="1:26" ht="12.75" customHeight="1" x14ac:dyDescent="0.3">
      <c r="A401" s="51" t="str">
        <f>IF(OR(Payment!prev_total_owed&lt;=0,Payment!prev_total_owed=""),"",Payment!prev_pmt_num+1)</f>
        <v/>
      </c>
      <c r="B401" s="84"/>
      <c r="C401" s="99"/>
      <c r="D401" s="100"/>
      <c r="E401" s="58" t="str">
        <f>IF(B401="","",ROUND((B401-Payment!prev_date)*$N$8*Payment!prev_prin_balance,2))</f>
        <v/>
      </c>
      <c r="F401" s="56"/>
      <c r="G401" s="99"/>
      <c r="H401" s="99"/>
      <c r="I401" s="58" t="str">
        <f>IF(B401="","",Payment!prev_fee_balance+G401-H401)</f>
        <v/>
      </c>
      <c r="J401" s="58" t="str">
        <f>IF(B401="","",IF(ISBLANK(D401),MIN(C401-H401,Payment!prev_int_balance+E401),0))</f>
        <v/>
      </c>
      <c r="K401" s="58" t="str">
        <f>IF(B401="","",(Payment!prev_int_balance+E401)-J401)</f>
        <v/>
      </c>
      <c r="L401" s="58" t="str">
        <f t="shared" si="0"/>
        <v/>
      </c>
      <c r="M401" s="58" t="str">
        <f>IF(B401="","",Payment!prev_prin_balance-L401)</f>
        <v/>
      </c>
      <c r="N401" s="58" t="str">
        <f t="shared" si="1"/>
        <v/>
      </c>
      <c r="O401" s="31"/>
      <c r="P401" s="78"/>
      <c r="Q401" s="31"/>
      <c r="R401" s="31"/>
      <c r="S401" s="31"/>
      <c r="T401" s="31"/>
      <c r="U401" s="31"/>
      <c r="V401" s="31"/>
      <c r="W401" s="31"/>
      <c r="X401" s="31"/>
      <c r="Y401" s="31"/>
      <c r="Z401" s="31"/>
    </row>
    <row r="402" spans="1:26" ht="12.75" customHeight="1" x14ac:dyDescent="0.3">
      <c r="A402" s="51" t="str">
        <f>IF(OR(Payment!prev_total_owed&lt;=0,Payment!prev_total_owed=""),"",Payment!prev_pmt_num+1)</f>
        <v/>
      </c>
      <c r="B402" s="84"/>
      <c r="C402" s="99"/>
      <c r="D402" s="100"/>
      <c r="E402" s="58" t="str">
        <f>IF(B402="","",ROUND((B402-Payment!prev_date)*$N$8*Payment!prev_prin_balance,2))</f>
        <v/>
      </c>
      <c r="F402" s="56"/>
      <c r="G402" s="99"/>
      <c r="H402" s="99"/>
      <c r="I402" s="58" t="str">
        <f>IF(B402="","",Payment!prev_fee_balance+G402-H402)</f>
        <v/>
      </c>
      <c r="J402" s="58" t="str">
        <f>IF(B402="","",IF(ISBLANK(D402),MIN(C402-H402,Payment!prev_int_balance+E402),0))</f>
        <v/>
      </c>
      <c r="K402" s="58" t="str">
        <f>IF(B402="","",(Payment!prev_int_balance+E402)-J402)</f>
        <v/>
      </c>
      <c r="L402" s="58" t="str">
        <f t="shared" si="0"/>
        <v/>
      </c>
      <c r="M402" s="58" t="str">
        <f>IF(B402="","",Payment!prev_prin_balance-L402)</f>
        <v/>
      </c>
      <c r="N402" s="58" t="str">
        <f t="shared" si="1"/>
        <v/>
      </c>
      <c r="O402" s="31"/>
      <c r="P402" s="78"/>
      <c r="Q402" s="31"/>
      <c r="R402" s="31"/>
      <c r="S402" s="31"/>
      <c r="T402" s="31"/>
      <c r="U402" s="31"/>
      <c r="V402" s="31"/>
      <c r="W402" s="31"/>
      <c r="X402" s="31"/>
      <c r="Y402" s="31"/>
      <c r="Z402" s="31"/>
    </row>
    <row r="403" spans="1:26" ht="12.75" customHeight="1" x14ac:dyDescent="0.3">
      <c r="A403" s="51" t="str">
        <f>IF(OR(Payment!prev_total_owed&lt;=0,Payment!prev_total_owed=""),"",Payment!prev_pmt_num+1)</f>
        <v/>
      </c>
      <c r="B403" s="84"/>
      <c r="C403" s="99"/>
      <c r="D403" s="100"/>
      <c r="E403" s="58" t="str">
        <f>IF(B403="","",ROUND((B403-Payment!prev_date)*$N$8*Payment!prev_prin_balance,2))</f>
        <v/>
      </c>
      <c r="F403" s="56"/>
      <c r="G403" s="99"/>
      <c r="H403" s="99"/>
      <c r="I403" s="58" t="str">
        <f>IF(B403="","",Payment!prev_fee_balance+G403-H403)</f>
        <v/>
      </c>
      <c r="J403" s="58" t="str">
        <f>IF(B403="","",IF(ISBLANK(D403),MIN(C403-H403,Payment!prev_int_balance+E403),0))</f>
        <v/>
      </c>
      <c r="K403" s="58" t="str">
        <f>IF(B403="","",(Payment!prev_int_balance+E403)-J403)</f>
        <v/>
      </c>
      <c r="L403" s="58" t="str">
        <f t="shared" si="0"/>
        <v/>
      </c>
      <c r="M403" s="58" t="str">
        <f>IF(B403="","",Payment!prev_prin_balance-L403)</f>
        <v/>
      </c>
      <c r="N403" s="58" t="str">
        <f t="shared" si="1"/>
        <v/>
      </c>
      <c r="O403" s="31"/>
      <c r="P403" s="78"/>
      <c r="Q403" s="31"/>
      <c r="R403" s="31"/>
      <c r="S403" s="31"/>
      <c r="T403" s="31"/>
      <c r="U403" s="31"/>
      <c r="V403" s="31"/>
      <c r="W403" s="31"/>
      <c r="X403" s="31"/>
      <c r="Y403" s="31"/>
      <c r="Z403" s="31"/>
    </row>
    <row r="404" spans="1:26" ht="12.75" customHeight="1" x14ac:dyDescent="0.3">
      <c r="A404" s="51" t="str">
        <f>IF(OR(Payment!prev_total_owed&lt;=0,Payment!prev_total_owed=""),"",Payment!prev_pmt_num+1)</f>
        <v/>
      </c>
      <c r="B404" s="84"/>
      <c r="C404" s="99"/>
      <c r="D404" s="100"/>
      <c r="E404" s="58" t="str">
        <f>IF(B404="","",ROUND((B404-Payment!prev_date)*$N$8*Payment!prev_prin_balance,2))</f>
        <v/>
      </c>
      <c r="F404" s="56"/>
      <c r="G404" s="99"/>
      <c r="H404" s="99"/>
      <c r="I404" s="58" t="str">
        <f>IF(B404="","",Payment!prev_fee_balance+G404-H404)</f>
        <v/>
      </c>
      <c r="J404" s="58" t="str">
        <f>IF(B404="","",IF(ISBLANK(D404),MIN(C404-H404,Payment!prev_int_balance+E404),0))</f>
        <v/>
      </c>
      <c r="K404" s="58" t="str">
        <f>IF(B404="","",(Payment!prev_int_balance+E404)-J404)</f>
        <v/>
      </c>
      <c r="L404" s="58" t="str">
        <f t="shared" si="0"/>
        <v/>
      </c>
      <c r="M404" s="58" t="str">
        <f>IF(B404="","",Payment!prev_prin_balance-L404)</f>
        <v/>
      </c>
      <c r="N404" s="58" t="str">
        <f t="shared" si="1"/>
        <v/>
      </c>
      <c r="O404" s="31"/>
      <c r="P404" s="78"/>
      <c r="Q404" s="31"/>
      <c r="R404" s="31"/>
      <c r="S404" s="31"/>
      <c r="T404" s="31"/>
      <c r="U404" s="31"/>
      <c r="V404" s="31"/>
      <c r="W404" s="31"/>
      <c r="X404" s="31"/>
      <c r="Y404" s="31"/>
      <c r="Z404" s="31"/>
    </row>
    <row r="405" spans="1:26" ht="12.75" customHeight="1" x14ac:dyDescent="0.3">
      <c r="A405" s="51" t="str">
        <f>IF(OR(Payment!prev_total_owed&lt;=0,Payment!prev_total_owed=""),"",Payment!prev_pmt_num+1)</f>
        <v/>
      </c>
      <c r="B405" s="84"/>
      <c r="C405" s="99"/>
      <c r="D405" s="100"/>
      <c r="E405" s="58" t="str">
        <f>IF(B405="","",ROUND((B405-Payment!prev_date)*$N$8*Payment!prev_prin_balance,2))</f>
        <v/>
      </c>
      <c r="F405" s="56"/>
      <c r="G405" s="99"/>
      <c r="H405" s="99"/>
      <c r="I405" s="58" t="str">
        <f>IF(B405="","",Payment!prev_fee_balance+G405-H405)</f>
        <v/>
      </c>
      <c r="J405" s="58" t="str">
        <f>IF(B405="","",IF(ISBLANK(D405),MIN(C405-H405,Payment!prev_int_balance+E405),0))</f>
        <v/>
      </c>
      <c r="K405" s="58" t="str">
        <f>IF(B405="","",(Payment!prev_int_balance+E405)-J405)</f>
        <v/>
      </c>
      <c r="L405" s="58" t="str">
        <f t="shared" si="0"/>
        <v/>
      </c>
      <c r="M405" s="58" t="str">
        <f>IF(B405="","",Payment!prev_prin_balance-L405)</f>
        <v/>
      </c>
      <c r="N405" s="58" t="str">
        <f t="shared" si="1"/>
        <v/>
      </c>
      <c r="O405" s="31"/>
      <c r="P405" s="78"/>
      <c r="Q405" s="31"/>
      <c r="R405" s="31"/>
      <c r="S405" s="31"/>
      <c r="T405" s="31"/>
      <c r="U405" s="31"/>
      <c r="V405" s="31"/>
      <c r="W405" s="31"/>
      <c r="X405" s="31"/>
      <c r="Y405" s="31"/>
      <c r="Z405" s="31"/>
    </row>
    <row r="406" spans="1:26" ht="12.75" customHeight="1" x14ac:dyDescent="0.3">
      <c r="A406" s="51" t="str">
        <f>IF(OR(Payment!prev_total_owed&lt;=0,Payment!prev_total_owed=""),"",Payment!prev_pmt_num+1)</f>
        <v/>
      </c>
      <c r="B406" s="84"/>
      <c r="C406" s="99"/>
      <c r="D406" s="100"/>
      <c r="E406" s="58" t="str">
        <f>IF(B406="","",ROUND((B406-Payment!prev_date)*$N$8*Payment!prev_prin_balance,2))</f>
        <v/>
      </c>
      <c r="F406" s="56"/>
      <c r="G406" s="99"/>
      <c r="H406" s="99"/>
      <c r="I406" s="58" t="str">
        <f>IF(B406="","",Payment!prev_fee_balance+G406-H406)</f>
        <v/>
      </c>
      <c r="J406" s="58" t="str">
        <f>IF(B406="","",IF(ISBLANK(D406),MIN(C406-H406,Payment!prev_int_balance+E406),0))</f>
        <v/>
      </c>
      <c r="K406" s="58" t="str">
        <f>IF(B406="","",(Payment!prev_int_balance+E406)-J406)</f>
        <v/>
      </c>
      <c r="L406" s="58" t="str">
        <f t="shared" si="0"/>
        <v/>
      </c>
      <c r="M406" s="58" t="str">
        <f>IF(B406="","",Payment!prev_prin_balance-L406)</f>
        <v/>
      </c>
      <c r="N406" s="58" t="str">
        <f t="shared" si="1"/>
        <v/>
      </c>
      <c r="O406" s="31"/>
      <c r="P406" s="78"/>
      <c r="Q406" s="31"/>
      <c r="R406" s="31"/>
      <c r="S406" s="31"/>
      <c r="T406" s="31"/>
      <c r="U406" s="31"/>
      <c r="V406" s="31"/>
      <c r="W406" s="31"/>
      <c r="X406" s="31"/>
      <c r="Y406" s="31"/>
      <c r="Z406" s="31"/>
    </row>
    <row r="407" spans="1:26" ht="12.75" customHeight="1" x14ac:dyDescent="0.3">
      <c r="A407" s="51" t="str">
        <f>IF(OR(Payment!prev_total_owed&lt;=0,Payment!prev_total_owed=""),"",Payment!prev_pmt_num+1)</f>
        <v/>
      </c>
      <c r="B407" s="84"/>
      <c r="C407" s="99"/>
      <c r="D407" s="100"/>
      <c r="E407" s="58" t="str">
        <f>IF(B407="","",ROUND((B407-Payment!prev_date)*$N$8*Payment!prev_prin_balance,2))</f>
        <v/>
      </c>
      <c r="F407" s="56"/>
      <c r="G407" s="99"/>
      <c r="H407" s="99"/>
      <c r="I407" s="58" t="str">
        <f>IF(B407="","",Payment!prev_fee_balance+G407-H407)</f>
        <v/>
      </c>
      <c r="J407" s="58" t="str">
        <f>IF(B407="","",IF(ISBLANK(D407),MIN(C407-H407,Payment!prev_int_balance+E407),0))</f>
        <v/>
      </c>
      <c r="K407" s="58" t="str">
        <f>IF(B407="","",(Payment!prev_int_balance+E407)-J407)</f>
        <v/>
      </c>
      <c r="L407" s="58" t="str">
        <f t="shared" si="0"/>
        <v/>
      </c>
      <c r="M407" s="58" t="str">
        <f>IF(B407="","",Payment!prev_prin_balance-L407)</f>
        <v/>
      </c>
      <c r="N407" s="58" t="str">
        <f t="shared" si="1"/>
        <v/>
      </c>
      <c r="O407" s="31"/>
      <c r="P407" s="78"/>
      <c r="Q407" s="31"/>
      <c r="R407" s="31"/>
      <c r="S407" s="31"/>
      <c r="T407" s="31"/>
      <c r="U407" s="31"/>
      <c r="V407" s="31"/>
      <c r="W407" s="31"/>
      <c r="X407" s="31"/>
      <c r="Y407" s="31"/>
      <c r="Z407" s="31"/>
    </row>
    <row r="408" spans="1:26" ht="12.75" customHeight="1" x14ac:dyDescent="0.3">
      <c r="A408" s="51" t="str">
        <f>IF(OR(Payment!prev_total_owed&lt;=0,Payment!prev_total_owed=""),"",Payment!prev_pmt_num+1)</f>
        <v/>
      </c>
      <c r="B408" s="84"/>
      <c r="C408" s="99"/>
      <c r="D408" s="100"/>
      <c r="E408" s="58" t="str">
        <f>IF(B408="","",ROUND((B408-Payment!prev_date)*$N$8*Payment!prev_prin_balance,2))</f>
        <v/>
      </c>
      <c r="F408" s="56"/>
      <c r="G408" s="99"/>
      <c r="H408" s="99"/>
      <c r="I408" s="58" t="str">
        <f>IF(B408="","",Payment!prev_fee_balance+G408-H408)</f>
        <v/>
      </c>
      <c r="J408" s="58" t="str">
        <f>IF(B408="","",IF(ISBLANK(D408),MIN(C408-H408,Payment!prev_int_balance+E408),0))</f>
        <v/>
      </c>
      <c r="K408" s="58" t="str">
        <f>IF(B408="","",(Payment!prev_int_balance+E408)-J408)</f>
        <v/>
      </c>
      <c r="L408" s="58" t="str">
        <f t="shared" si="0"/>
        <v/>
      </c>
      <c r="M408" s="58" t="str">
        <f>IF(B408="","",Payment!prev_prin_balance-L408)</f>
        <v/>
      </c>
      <c r="N408" s="58" t="str">
        <f t="shared" si="1"/>
        <v/>
      </c>
      <c r="O408" s="31"/>
      <c r="P408" s="78"/>
      <c r="Q408" s="31"/>
      <c r="R408" s="31"/>
      <c r="S408" s="31"/>
      <c r="T408" s="31"/>
      <c r="U408" s="31"/>
      <c r="V408" s="31"/>
      <c r="W408" s="31"/>
      <c r="X408" s="31"/>
      <c r="Y408" s="31"/>
      <c r="Z408" s="31"/>
    </row>
    <row r="409" spans="1:26" ht="12.75" customHeight="1" x14ac:dyDescent="0.3">
      <c r="A409" s="51" t="str">
        <f>IF(OR(Payment!prev_total_owed&lt;=0,Payment!prev_total_owed=""),"",Payment!prev_pmt_num+1)</f>
        <v/>
      </c>
      <c r="B409" s="84"/>
      <c r="C409" s="99"/>
      <c r="D409" s="100"/>
      <c r="E409" s="58" t="str">
        <f>IF(B409="","",ROUND((B409-Payment!prev_date)*$N$8*Payment!prev_prin_balance,2))</f>
        <v/>
      </c>
      <c r="F409" s="56"/>
      <c r="G409" s="99"/>
      <c r="H409" s="99"/>
      <c r="I409" s="58" t="str">
        <f>IF(B409="","",Payment!prev_fee_balance+G409-H409)</f>
        <v/>
      </c>
      <c r="J409" s="58" t="str">
        <f>IF(B409="","",IF(ISBLANK(D409),MIN(C409-H409,Payment!prev_int_balance+E409),0))</f>
        <v/>
      </c>
      <c r="K409" s="58" t="str">
        <f>IF(B409="","",(Payment!prev_int_balance+E409)-J409)</f>
        <v/>
      </c>
      <c r="L409" s="58" t="str">
        <f t="shared" si="0"/>
        <v/>
      </c>
      <c r="M409" s="58" t="str">
        <f>IF(B409="","",Payment!prev_prin_balance-L409)</f>
        <v/>
      </c>
      <c r="N409" s="58" t="str">
        <f t="shared" si="1"/>
        <v/>
      </c>
      <c r="O409" s="31"/>
      <c r="P409" s="78"/>
      <c r="Q409" s="31"/>
      <c r="R409" s="31"/>
      <c r="S409" s="31"/>
      <c r="T409" s="31"/>
      <c r="U409" s="31"/>
      <c r="V409" s="31"/>
      <c r="W409" s="31"/>
      <c r="X409" s="31"/>
      <c r="Y409" s="31"/>
      <c r="Z409" s="31"/>
    </row>
    <row r="410" spans="1:26" ht="12.75" customHeight="1" x14ac:dyDescent="0.3">
      <c r="A410" s="51" t="str">
        <f>IF(OR(Payment!prev_total_owed&lt;=0,Payment!prev_total_owed=""),"",Payment!prev_pmt_num+1)</f>
        <v/>
      </c>
      <c r="B410" s="84"/>
      <c r="C410" s="99"/>
      <c r="D410" s="100"/>
      <c r="E410" s="58" t="str">
        <f>IF(B410="","",ROUND((B410-Payment!prev_date)*$N$8*Payment!prev_prin_balance,2))</f>
        <v/>
      </c>
      <c r="F410" s="56"/>
      <c r="G410" s="99"/>
      <c r="H410" s="99"/>
      <c r="I410" s="58" t="str">
        <f>IF(B410="","",Payment!prev_fee_balance+G410-H410)</f>
        <v/>
      </c>
      <c r="J410" s="58" t="str">
        <f>IF(B410="","",IF(ISBLANK(D410),MIN(C410-H410,Payment!prev_int_balance+E410),0))</f>
        <v/>
      </c>
      <c r="K410" s="58" t="str">
        <f>IF(B410="","",(Payment!prev_int_balance+E410)-J410)</f>
        <v/>
      </c>
      <c r="L410" s="58" t="str">
        <f t="shared" si="0"/>
        <v/>
      </c>
      <c r="M410" s="58" t="str">
        <f>IF(B410="","",Payment!prev_prin_balance-L410)</f>
        <v/>
      </c>
      <c r="N410" s="58" t="str">
        <f t="shared" si="1"/>
        <v/>
      </c>
      <c r="O410" s="31"/>
      <c r="P410" s="78"/>
      <c r="Q410" s="31"/>
      <c r="R410" s="31"/>
      <c r="S410" s="31"/>
      <c r="T410" s="31"/>
      <c r="U410" s="31"/>
      <c r="V410" s="31"/>
      <c r="W410" s="31"/>
      <c r="X410" s="31"/>
      <c r="Y410" s="31"/>
      <c r="Z410" s="31"/>
    </row>
    <row r="411" spans="1:26" ht="12.75" customHeight="1" x14ac:dyDescent="0.3">
      <c r="A411" s="51" t="str">
        <f>IF(OR(Payment!prev_total_owed&lt;=0,Payment!prev_total_owed=""),"",Payment!prev_pmt_num+1)</f>
        <v/>
      </c>
      <c r="B411" s="84"/>
      <c r="C411" s="99"/>
      <c r="D411" s="100"/>
      <c r="E411" s="58" t="str">
        <f>IF(B411="","",ROUND((B411-Payment!prev_date)*$N$8*Payment!prev_prin_balance,2))</f>
        <v/>
      </c>
      <c r="F411" s="56"/>
      <c r="G411" s="99"/>
      <c r="H411" s="99"/>
      <c r="I411" s="58" t="str">
        <f>IF(B411="","",Payment!prev_fee_balance+G411-H411)</f>
        <v/>
      </c>
      <c r="J411" s="58" t="str">
        <f>IF(B411="","",IF(ISBLANK(D411),MIN(C411-H411,Payment!prev_int_balance+E411),0))</f>
        <v/>
      </c>
      <c r="K411" s="58" t="str">
        <f>IF(B411="","",(Payment!prev_int_balance+E411)-J411)</f>
        <v/>
      </c>
      <c r="L411" s="58" t="str">
        <f t="shared" si="0"/>
        <v/>
      </c>
      <c r="M411" s="58" t="str">
        <f>IF(B411="","",Payment!prev_prin_balance-L411)</f>
        <v/>
      </c>
      <c r="N411" s="58" t="str">
        <f t="shared" si="1"/>
        <v/>
      </c>
      <c r="O411" s="31"/>
      <c r="P411" s="78"/>
      <c r="Q411" s="31"/>
      <c r="R411" s="31"/>
      <c r="S411" s="31"/>
      <c r="T411" s="31"/>
      <c r="U411" s="31"/>
      <c r="V411" s="31"/>
      <c r="W411" s="31"/>
      <c r="X411" s="31"/>
      <c r="Y411" s="31"/>
      <c r="Z411" s="31"/>
    </row>
    <row r="412" spans="1:26" ht="12.75" customHeight="1" x14ac:dyDescent="0.3">
      <c r="A412" s="51" t="str">
        <f>IF(OR(Payment!prev_total_owed&lt;=0,Payment!prev_total_owed=""),"",Payment!prev_pmt_num+1)</f>
        <v/>
      </c>
      <c r="B412" s="84"/>
      <c r="C412" s="99"/>
      <c r="D412" s="100"/>
      <c r="E412" s="58" t="str">
        <f>IF(B412="","",ROUND((B412-Payment!prev_date)*$N$8*Payment!prev_prin_balance,2))</f>
        <v/>
      </c>
      <c r="F412" s="56"/>
      <c r="G412" s="99"/>
      <c r="H412" s="99"/>
      <c r="I412" s="58" t="str">
        <f>IF(B412="","",Payment!prev_fee_balance+G412-H412)</f>
        <v/>
      </c>
      <c r="J412" s="58" t="str">
        <f>IF(B412="","",IF(ISBLANK(D412),MIN(C412-H412,Payment!prev_int_balance+E412),0))</f>
        <v/>
      </c>
      <c r="K412" s="58" t="str">
        <f>IF(B412="","",(Payment!prev_int_balance+E412)-J412)</f>
        <v/>
      </c>
      <c r="L412" s="58" t="str">
        <f t="shared" si="0"/>
        <v/>
      </c>
      <c r="M412" s="58" t="str">
        <f>IF(B412="","",Payment!prev_prin_balance-L412)</f>
        <v/>
      </c>
      <c r="N412" s="58" t="str">
        <f t="shared" si="1"/>
        <v/>
      </c>
      <c r="O412" s="31"/>
      <c r="P412" s="78"/>
      <c r="Q412" s="31"/>
      <c r="R412" s="31"/>
      <c r="S412" s="31"/>
      <c r="T412" s="31"/>
      <c r="U412" s="31"/>
      <c r="V412" s="31"/>
      <c r="W412" s="31"/>
      <c r="X412" s="31"/>
      <c r="Y412" s="31"/>
      <c r="Z412" s="31"/>
    </row>
    <row r="413" spans="1:26" ht="12.75" customHeight="1" x14ac:dyDescent="0.3">
      <c r="A413" s="51" t="str">
        <f>IF(OR(Payment!prev_total_owed&lt;=0,Payment!prev_total_owed=""),"",Payment!prev_pmt_num+1)</f>
        <v/>
      </c>
      <c r="B413" s="84"/>
      <c r="C413" s="99"/>
      <c r="D413" s="100"/>
      <c r="E413" s="58" t="str">
        <f>IF(B413="","",ROUND((B413-Payment!prev_date)*$N$8*Payment!prev_prin_balance,2))</f>
        <v/>
      </c>
      <c r="F413" s="56"/>
      <c r="G413" s="99"/>
      <c r="H413" s="99"/>
      <c r="I413" s="58" t="str">
        <f>IF(B413="","",Payment!prev_fee_balance+G413-H413)</f>
        <v/>
      </c>
      <c r="J413" s="58" t="str">
        <f>IF(B413="","",IF(ISBLANK(D413),MIN(C413-H413,Payment!prev_int_balance+E413),0))</f>
        <v/>
      </c>
      <c r="K413" s="58" t="str">
        <f>IF(B413="","",(Payment!prev_int_balance+E413)-J413)</f>
        <v/>
      </c>
      <c r="L413" s="58" t="str">
        <f t="shared" si="0"/>
        <v/>
      </c>
      <c r="M413" s="58" t="str">
        <f>IF(B413="","",Payment!prev_prin_balance-L413)</f>
        <v/>
      </c>
      <c r="N413" s="58" t="str">
        <f t="shared" si="1"/>
        <v/>
      </c>
      <c r="O413" s="31"/>
      <c r="P413" s="78"/>
      <c r="Q413" s="31"/>
      <c r="R413" s="31"/>
      <c r="S413" s="31"/>
      <c r="T413" s="31"/>
      <c r="U413" s="31"/>
      <c r="V413" s="31"/>
      <c r="W413" s="31"/>
      <c r="X413" s="31"/>
      <c r="Y413" s="31"/>
      <c r="Z413" s="31"/>
    </row>
    <row r="414" spans="1:26" ht="12.75" customHeight="1" x14ac:dyDescent="0.3">
      <c r="A414" s="51" t="str">
        <f>IF(OR(Payment!prev_total_owed&lt;=0,Payment!prev_total_owed=""),"",Payment!prev_pmt_num+1)</f>
        <v/>
      </c>
      <c r="B414" s="84"/>
      <c r="C414" s="99"/>
      <c r="D414" s="100"/>
      <c r="E414" s="58" t="str">
        <f>IF(B414="","",ROUND((B414-Payment!prev_date)*$N$8*Payment!prev_prin_balance,2))</f>
        <v/>
      </c>
      <c r="F414" s="56"/>
      <c r="G414" s="99"/>
      <c r="H414" s="99"/>
      <c r="I414" s="58" t="str">
        <f>IF(B414="","",Payment!prev_fee_balance+G414-H414)</f>
        <v/>
      </c>
      <c r="J414" s="58" t="str">
        <f>IF(B414="","",IF(ISBLANK(D414),MIN(C414-H414,Payment!prev_int_balance+E414),0))</f>
        <v/>
      </c>
      <c r="K414" s="58" t="str">
        <f>IF(B414="","",(Payment!prev_int_balance+E414)-J414)</f>
        <v/>
      </c>
      <c r="L414" s="58" t="str">
        <f t="shared" si="0"/>
        <v/>
      </c>
      <c r="M414" s="58" t="str">
        <f>IF(B414="","",Payment!prev_prin_balance-L414)</f>
        <v/>
      </c>
      <c r="N414" s="58" t="str">
        <f t="shared" si="1"/>
        <v/>
      </c>
      <c r="O414" s="31"/>
      <c r="P414" s="78"/>
      <c r="Q414" s="31"/>
      <c r="R414" s="31"/>
      <c r="S414" s="31"/>
      <c r="T414" s="31"/>
      <c r="U414" s="31"/>
      <c r="V414" s="31"/>
      <c r="W414" s="31"/>
      <c r="X414" s="31"/>
      <c r="Y414" s="31"/>
      <c r="Z414" s="31"/>
    </row>
    <row r="415" spans="1:26" ht="12.75" customHeight="1" x14ac:dyDescent="0.3">
      <c r="A415" s="51" t="str">
        <f>IF(OR(Payment!prev_total_owed&lt;=0,Payment!prev_total_owed=""),"",Payment!prev_pmt_num+1)</f>
        <v/>
      </c>
      <c r="B415" s="84"/>
      <c r="C415" s="99"/>
      <c r="D415" s="100"/>
      <c r="E415" s="58" t="str">
        <f>IF(B415="","",ROUND((B415-Payment!prev_date)*$N$8*Payment!prev_prin_balance,2))</f>
        <v/>
      </c>
      <c r="F415" s="56"/>
      <c r="G415" s="99"/>
      <c r="H415" s="99"/>
      <c r="I415" s="58" t="str">
        <f>IF(B415="","",Payment!prev_fee_balance+G415-H415)</f>
        <v/>
      </c>
      <c r="J415" s="58" t="str">
        <f>IF(B415="","",IF(ISBLANK(D415),MIN(C415-H415,Payment!prev_int_balance+E415),0))</f>
        <v/>
      </c>
      <c r="K415" s="58" t="str">
        <f>IF(B415="","",(Payment!prev_int_balance+E415)-J415)</f>
        <v/>
      </c>
      <c r="L415" s="58" t="str">
        <f t="shared" si="0"/>
        <v/>
      </c>
      <c r="M415" s="58" t="str">
        <f>IF(B415="","",Payment!prev_prin_balance-L415)</f>
        <v/>
      </c>
      <c r="N415" s="58" t="str">
        <f t="shared" si="1"/>
        <v/>
      </c>
      <c r="O415" s="31"/>
      <c r="P415" s="78"/>
      <c r="Q415" s="31"/>
      <c r="R415" s="31"/>
      <c r="S415" s="31"/>
      <c r="T415" s="31"/>
      <c r="U415" s="31"/>
      <c r="V415" s="31"/>
      <c r="W415" s="31"/>
      <c r="X415" s="31"/>
      <c r="Y415" s="31"/>
      <c r="Z415" s="31"/>
    </row>
    <row r="416" spans="1:26" ht="12.75" customHeight="1" x14ac:dyDescent="0.3">
      <c r="A416" s="51" t="str">
        <f>IF(OR(Payment!prev_total_owed&lt;=0,Payment!prev_total_owed=""),"",Payment!prev_pmt_num+1)</f>
        <v/>
      </c>
      <c r="B416" s="84"/>
      <c r="C416" s="99"/>
      <c r="D416" s="100"/>
      <c r="E416" s="58" t="str">
        <f>IF(B416="","",ROUND((B416-Payment!prev_date)*$N$8*Payment!prev_prin_balance,2))</f>
        <v/>
      </c>
      <c r="F416" s="56"/>
      <c r="G416" s="99"/>
      <c r="H416" s="99"/>
      <c r="I416" s="58" t="str">
        <f>IF(B416="","",Payment!prev_fee_balance+G416-H416)</f>
        <v/>
      </c>
      <c r="J416" s="58" t="str">
        <f>IF(B416="","",IF(ISBLANK(D416),MIN(C416-H416,Payment!prev_int_balance+E416),0))</f>
        <v/>
      </c>
      <c r="K416" s="58" t="str">
        <f>IF(B416="","",(Payment!prev_int_balance+E416)-J416)</f>
        <v/>
      </c>
      <c r="L416" s="58" t="str">
        <f t="shared" si="0"/>
        <v/>
      </c>
      <c r="M416" s="58" t="str">
        <f>IF(B416="","",Payment!prev_prin_balance-L416)</f>
        <v/>
      </c>
      <c r="N416" s="58" t="str">
        <f t="shared" si="1"/>
        <v/>
      </c>
      <c r="O416" s="31"/>
      <c r="P416" s="78"/>
      <c r="Q416" s="31"/>
      <c r="R416" s="31"/>
      <c r="S416" s="31"/>
      <c r="T416" s="31"/>
      <c r="U416" s="31"/>
      <c r="V416" s="31"/>
      <c r="W416" s="31"/>
      <c r="X416" s="31"/>
      <c r="Y416" s="31"/>
      <c r="Z416" s="31"/>
    </row>
    <row r="417" spans="1:26" ht="12.75" customHeight="1" x14ac:dyDescent="0.3">
      <c r="A417" s="51" t="str">
        <f>IF(OR(Payment!prev_total_owed&lt;=0,Payment!prev_total_owed=""),"",Payment!prev_pmt_num+1)</f>
        <v/>
      </c>
      <c r="B417" s="84"/>
      <c r="C417" s="99"/>
      <c r="D417" s="100"/>
      <c r="E417" s="58" t="str">
        <f>IF(B417="","",ROUND((B417-Payment!prev_date)*$N$8*Payment!prev_prin_balance,2))</f>
        <v/>
      </c>
      <c r="F417" s="56"/>
      <c r="G417" s="99"/>
      <c r="H417" s="99"/>
      <c r="I417" s="58" t="str">
        <f>IF(B417="","",Payment!prev_fee_balance+G417-H417)</f>
        <v/>
      </c>
      <c r="J417" s="58" t="str">
        <f>IF(B417="","",IF(ISBLANK(D417),MIN(C417-H417,Payment!prev_int_balance+E417),0))</f>
        <v/>
      </c>
      <c r="K417" s="58" t="str">
        <f>IF(B417="","",(Payment!prev_int_balance+E417)-J417)</f>
        <v/>
      </c>
      <c r="L417" s="58" t="str">
        <f t="shared" si="0"/>
        <v/>
      </c>
      <c r="M417" s="58" t="str">
        <f>IF(B417="","",Payment!prev_prin_balance-L417)</f>
        <v/>
      </c>
      <c r="N417" s="58" t="str">
        <f t="shared" si="1"/>
        <v/>
      </c>
      <c r="O417" s="31"/>
      <c r="P417" s="78"/>
      <c r="Q417" s="31"/>
      <c r="R417" s="31"/>
      <c r="S417" s="31"/>
      <c r="T417" s="31"/>
      <c r="U417" s="31"/>
      <c r="V417" s="31"/>
      <c r="W417" s="31"/>
      <c r="X417" s="31"/>
      <c r="Y417" s="31"/>
      <c r="Z417" s="31"/>
    </row>
    <row r="418" spans="1:26" ht="12.75" customHeight="1" x14ac:dyDescent="0.3">
      <c r="A418" s="51" t="str">
        <f>IF(OR(Payment!prev_total_owed&lt;=0,Payment!prev_total_owed=""),"",Payment!prev_pmt_num+1)</f>
        <v/>
      </c>
      <c r="B418" s="84"/>
      <c r="C418" s="99"/>
      <c r="D418" s="100"/>
      <c r="E418" s="58" t="str">
        <f>IF(B418="","",ROUND((B418-Payment!prev_date)*$N$8*Payment!prev_prin_balance,2))</f>
        <v/>
      </c>
      <c r="F418" s="56"/>
      <c r="G418" s="99"/>
      <c r="H418" s="99"/>
      <c r="I418" s="58" t="str">
        <f>IF(B418="","",Payment!prev_fee_balance+G418-H418)</f>
        <v/>
      </c>
      <c r="J418" s="58" t="str">
        <f>IF(B418="","",IF(ISBLANK(D418),MIN(C418-H418,Payment!prev_int_balance+E418),0))</f>
        <v/>
      </c>
      <c r="K418" s="58" t="str">
        <f>IF(B418="","",(Payment!prev_int_balance+E418)-J418)</f>
        <v/>
      </c>
      <c r="L418" s="58" t="str">
        <f t="shared" si="0"/>
        <v/>
      </c>
      <c r="M418" s="58" t="str">
        <f>IF(B418="","",Payment!prev_prin_balance-L418)</f>
        <v/>
      </c>
      <c r="N418" s="58" t="str">
        <f t="shared" si="1"/>
        <v/>
      </c>
      <c r="O418" s="31"/>
      <c r="P418" s="78"/>
      <c r="Q418" s="31"/>
      <c r="R418" s="31"/>
      <c r="S418" s="31"/>
      <c r="T418" s="31"/>
      <c r="U418" s="31"/>
      <c r="V418" s="31"/>
      <c r="W418" s="31"/>
      <c r="X418" s="31"/>
      <c r="Y418" s="31"/>
      <c r="Z418" s="31"/>
    </row>
    <row r="419" spans="1:26" ht="12.75" customHeight="1" x14ac:dyDescent="0.3">
      <c r="A419" s="51" t="str">
        <f>IF(OR(Payment!prev_total_owed&lt;=0,Payment!prev_total_owed=""),"",Payment!prev_pmt_num+1)</f>
        <v/>
      </c>
      <c r="B419" s="84"/>
      <c r="C419" s="99"/>
      <c r="D419" s="100"/>
      <c r="E419" s="58" t="str">
        <f>IF(B419="","",ROUND((B419-Payment!prev_date)*$N$8*Payment!prev_prin_balance,2))</f>
        <v/>
      </c>
      <c r="F419" s="56"/>
      <c r="G419" s="99"/>
      <c r="H419" s="99"/>
      <c r="I419" s="58" t="str">
        <f>IF(B419="","",Payment!prev_fee_balance+G419-H419)</f>
        <v/>
      </c>
      <c r="J419" s="58" t="str">
        <f>IF(B419="","",IF(ISBLANK(D419),MIN(C419-H419,Payment!prev_int_balance+E419),0))</f>
        <v/>
      </c>
      <c r="K419" s="58" t="str">
        <f>IF(B419="","",(Payment!prev_int_balance+E419)-J419)</f>
        <v/>
      </c>
      <c r="L419" s="58" t="str">
        <f t="shared" si="0"/>
        <v/>
      </c>
      <c r="M419" s="58" t="str">
        <f>IF(B419="","",Payment!prev_prin_balance-L419)</f>
        <v/>
      </c>
      <c r="N419" s="58" t="str">
        <f t="shared" si="1"/>
        <v/>
      </c>
      <c r="O419" s="31"/>
      <c r="P419" s="78"/>
      <c r="Q419" s="31"/>
      <c r="R419" s="31"/>
      <c r="S419" s="31"/>
      <c r="T419" s="31"/>
      <c r="U419" s="31"/>
      <c r="V419" s="31"/>
      <c r="W419" s="31"/>
      <c r="X419" s="31"/>
      <c r="Y419" s="31"/>
      <c r="Z419" s="31"/>
    </row>
    <row r="420" spans="1:26" ht="12.75" customHeight="1" x14ac:dyDescent="0.3">
      <c r="A420" s="51" t="str">
        <f>IF(OR(Payment!prev_total_owed&lt;=0,Payment!prev_total_owed=""),"",Payment!prev_pmt_num+1)</f>
        <v/>
      </c>
      <c r="B420" s="84"/>
      <c r="C420" s="99"/>
      <c r="D420" s="100"/>
      <c r="E420" s="58" t="str">
        <f>IF(B420="","",ROUND((B420-Payment!prev_date)*$N$8*Payment!prev_prin_balance,2))</f>
        <v/>
      </c>
      <c r="F420" s="56"/>
      <c r="G420" s="99"/>
      <c r="H420" s="99"/>
      <c r="I420" s="58" t="str">
        <f>IF(B420="","",Payment!prev_fee_balance+G420-H420)</f>
        <v/>
      </c>
      <c r="J420" s="58" t="str">
        <f>IF(B420="","",IF(ISBLANK(D420),MIN(C420-H420,Payment!prev_int_balance+E420),0))</f>
        <v/>
      </c>
      <c r="K420" s="58" t="str">
        <f>IF(B420="","",(Payment!prev_int_balance+E420)-J420)</f>
        <v/>
      </c>
      <c r="L420" s="58" t="str">
        <f t="shared" si="0"/>
        <v/>
      </c>
      <c r="M420" s="58" t="str">
        <f>IF(B420="","",Payment!prev_prin_balance-L420)</f>
        <v/>
      </c>
      <c r="N420" s="58" t="str">
        <f t="shared" si="1"/>
        <v/>
      </c>
      <c r="O420" s="31"/>
      <c r="P420" s="78"/>
      <c r="Q420" s="31"/>
      <c r="R420" s="31"/>
      <c r="S420" s="31"/>
      <c r="T420" s="31"/>
      <c r="U420" s="31"/>
      <c r="V420" s="31"/>
      <c r="W420" s="31"/>
      <c r="X420" s="31"/>
      <c r="Y420" s="31"/>
      <c r="Z420" s="31"/>
    </row>
    <row r="421" spans="1:26" ht="12.75" customHeight="1" x14ac:dyDescent="0.3">
      <c r="A421" s="51" t="str">
        <f>IF(OR(Payment!prev_total_owed&lt;=0,Payment!prev_total_owed=""),"",Payment!prev_pmt_num+1)</f>
        <v/>
      </c>
      <c r="B421" s="84"/>
      <c r="C421" s="99"/>
      <c r="D421" s="100"/>
      <c r="E421" s="58" t="str">
        <f>IF(B421="","",ROUND((B421-Payment!prev_date)*$N$8*Payment!prev_prin_balance,2))</f>
        <v/>
      </c>
      <c r="F421" s="56"/>
      <c r="G421" s="99"/>
      <c r="H421" s="99"/>
      <c r="I421" s="58" t="str">
        <f>IF(B421="","",Payment!prev_fee_balance+G421-H421)</f>
        <v/>
      </c>
      <c r="J421" s="58" t="str">
        <f>IF(B421="","",IF(ISBLANK(D421),MIN(C421-H421,Payment!prev_int_balance+E421),0))</f>
        <v/>
      </c>
      <c r="K421" s="58" t="str">
        <f>IF(B421="","",(Payment!prev_int_balance+E421)-J421)</f>
        <v/>
      </c>
      <c r="L421" s="58" t="str">
        <f t="shared" si="0"/>
        <v/>
      </c>
      <c r="M421" s="58" t="str">
        <f>IF(B421="","",Payment!prev_prin_balance-L421)</f>
        <v/>
      </c>
      <c r="N421" s="58" t="str">
        <f t="shared" si="1"/>
        <v/>
      </c>
      <c r="O421" s="31"/>
      <c r="P421" s="78"/>
      <c r="Q421" s="31"/>
      <c r="R421" s="31"/>
      <c r="S421" s="31"/>
      <c r="T421" s="31"/>
      <c r="U421" s="31"/>
      <c r="V421" s="31"/>
      <c r="W421" s="31"/>
      <c r="X421" s="31"/>
      <c r="Y421" s="31"/>
      <c r="Z421" s="31"/>
    </row>
    <row r="422" spans="1:26" ht="12.75" customHeight="1" x14ac:dyDescent="0.3">
      <c r="A422" s="51" t="str">
        <f>IF(OR(Payment!prev_total_owed&lt;=0,Payment!prev_total_owed=""),"",Payment!prev_pmt_num+1)</f>
        <v/>
      </c>
      <c r="B422" s="84"/>
      <c r="C422" s="99"/>
      <c r="D422" s="100"/>
      <c r="E422" s="58" t="str">
        <f>IF(B422="","",ROUND((B422-Payment!prev_date)*$N$8*Payment!prev_prin_balance,2))</f>
        <v/>
      </c>
      <c r="F422" s="56"/>
      <c r="G422" s="99"/>
      <c r="H422" s="99"/>
      <c r="I422" s="58" t="str">
        <f>IF(B422="","",Payment!prev_fee_balance+G422-H422)</f>
        <v/>
      </c>
      <c r="J422" s="58" t="str">
        <f>IF(B422="","",IF(ISBLANK(D422),MIN(C422-H422,Payment!prev_int_balance+E422),0))</f>
        <v/>
      </c>
      <c r="K422" s="58" t="str">
        <f>IF(B422="","",(Payment!prev_int_balance+E422)-J422)</f>
        <v/>
      </c>
      <c r="L422" s="58" t="str">
        <f t="shared" si="0"/>
        <v/>
      </c>
      <c r="M422" s="58" t="str">
        <f>IF(B422="","",Payment!prev_prin_balance-L422)</f>
        <v/>
      </c>
      <c r="N422" s="58" t="str">
        <f t="shared" si="1"/>
        <v/>
      </c>
      <c r="O422" s="31"/>
      <c r="P422" s="78"/>
      <c r="Q422" s="31"/>
      <c r="R422" s="31"/>
      <c r="S422" s="31"/>
      <c r="T422" s="31"/>
      <c r="U422" s="31"/>
      <c r="V422" s="31"/>
      <c r="W422" s="31"/>
      <c r="X422" s="31"/>
      <c r="Y422" s="31"/>
      <c r="Z422" s="31"/>
    </row>
    <row r="423" spans="1:26" ht="12.75" customHeight="1" x14ac:dyDescent="0.3">
      <c r="A423" s="51" t="str">
        <f>IF(OR(Payment!prev_total_owed&lt;=0,Payment!prev_total_owed=""),"",Payment!prev_pmt_num+1)</f>
        <v/>
      </c>
      <c r="B423" s="84"/>
      <c r="C423" s="99"/>
      <c r="D423" s="100"/>
      <c r="E423" s="58" t="str">
        <f>IF(B423="","",ROUND((B423-Payment!prev_date)*$N$8*Payment!prev_prin_balance,2))</f>
        <v/>
      </c>
      <c r="F423" s="56"/>
      <c r="G423" s="99"/>
      <c r="H423" s="99"/>
      <c r="I423" s="58" t="str">
        <f>IF(B423="","",Payment!prev_fee_balance+G423-H423)</f>
        <v/>
      </c>
      <c r="J423" s="58" t="str">
        <f>IF(B423="","",IF(ISBLANK(D423),MIN(C423-H423,Payment!prev_int_balance+E423),0))</f>
        <v/>
      </c>
      <c r="K423" s="58" t="str">
        <f>IF(B423="","",(Payment!prev_int_balance+E423)-J423)</f>
        <v/>
      </c>
      <c r="L423" s="58" t="str">
        <f t="shared" si="0"/>
        <v/>
      </c>
      <c r="M423" s="58" t="str">
        <f>IF(B423="","",Payment!prev_prin_balance-L423)</f>
        <v/>
      </c>
      <c r="N423" s="58" t="str">
        <f t="shared" si="1"/>
        <v/>
      </c>
      <c r="O423" s="31"/>
      <c r="P423" s="78"/>
      <c r="Q423" s="31"/>
      <c r="R423" s="31"/>
      <c r="S423" s="31"/>
      <c r="T423" s="31"/>
      <c r="U423" s="31"/>
      <c r="V423" s="31"/>
      <c r="W423" s="31"/>
      <c r="X423" s="31"/>
      <c r="Y423" s="31"/>
      <c r="Z423" s="31"/>
    </row>
    <row r="424" spans="1:26" ht="12.75" customHeight="1" x14ac:dyDescent="0.3">
      <c r="A424" s="51" t="str">
        <f>IF(OR(Payment!prev_total_owed&lt;=0,Payment!prev_total_owed=""),"",Payment!prev_pmt_num+1)</f>
        <v/>
      </c>
      <c r="B424" s="84"/>
      <c r="C424" s="99"/>
      <c r="D424" s="100"/>
      <c r="E424" s="58" t="str">
        <f>IF(B424="","",ROUND((B424-Payment!prev_date)*$N$8*Payment!prev_prin_balance,2))</f>
        <v/>
      </c>
      <c r="F424" s="56"/>
      <c r="G424" s="99"/>
      <c r="H424" s="99"/>
      <c r="I424" s="58" t="str">
        <f>IF(B424="","",Payment!prev_fee_balance+G424-H424)</f>
        <v/>
      </c>
      <c r="J424" s="58" t="str">
        <f>IF(B424="","",IF(ISBLANK(D424),MIN(C424-H424,Payment!prev_int_balance+E424),0))</f>
        <v/>
      </c>
      <c r="K424" s="58" t="str">
        <f>IF(B424="","",(Payment!prev_int_balance+E424)-J424)</f>
        <v/>
      </c>
      <c r="L424" s="58" t="str">
        <f t="shared" si="0"/>
        <v/>
      </c>
      <c r="M424" s="58" t="str">
        <f>IF(B424="","",Payment!prev_prin_balance-L424)</f>
        <v/>
      </c>
      <c r="N424" s="58" t="str">
        <f t="shared" si="1"/>
        <v/>
      </c>
      <c r="O424" s="31"/>
      <c r="P424" s="78"/>
      <c r="Q424" s="31"/>
      <c r="R424" s="31"/>
      <c r="S424" s="31"/>
      <c r="T424" s="31"/>
      <c r="U424" s="31"/>
      <c r="V424" s="31"/>
      <c r="W424" s="31"/>
      <c r="X424" s="31"/>
      <c r="Y424" s="31"/>
      <c r="Z424" s="31"/>
    </row>
    <row r="425" spans="1:26" ht="12.75" customHeight="1" x14ac:dyDescent="0.3">
      <c r="A425" s="51" t="str">
        <f>IF(OR(Payment!prev_total_owed&lt;=0,Payment!prev_total_owed=""),"",Payment!prev_pmt_num+1)</f>
        <v/>
      </c>
      <c r="B425" s="84"/>
      <c r="C425" s="99"/>
      <c r="D425" s="100"/>
      <c r="E425" s="58" t="str">
        <f>IF(B425="","",ROUND((B425-Payment!prev_date)*$N$8*Payment!prev_prin_balance,2))</f>
        <v/>
      </c>
      <c r="F425" s="56"/>
      <c r="G425" s="99"/>
      <c r="H425" s="99"/>
      <c r="I425" s="58" t="str">
        <f>IF(B425="","",Payment!prev_fee_balance+G425-H425)</f>
        <v/>
      </c>
      <c r="J425" s="58" t="str">
        <f>IF(B425="","",IF(ISBLANK(D425),MIN(C425-H425,Payment!prev_int_balance+E425),0))</f>
        <v/>
      </c>
      <c r="K425" s="58" t="str">
        <f>IF(B425="","",(Payment!prev_int_balance+E425)-J425)</f>
        <v/>
      </c>
      <c r="L425" s="58" t="str">
        <f t="shared" si="0"/>
        <v/>
      </c>
      <c r="M425" s="58" t="str">
        <f>IF(B425="","",Payment!prev_prin_balance-L425)</f>
        <v/>
      </c>
      <c r="N425" s="58" t="str">
        <f t="shared" si="1"/>
        <v/>
      </c>
      <c r="O425" s="31"/>
      <c r="P425" s="78"/>
      <c r="Q425" s="31"/>
      <c r="R425" s="31"/>
      <c r="S425" s="31"/>
      <c r="T425" s="31"/>
      <c r="U425" s="31"/>
      <c r="V425" s="31"/>
      <c r="W425" s="31"/>
      <c r="X425" s="31"/>
      <c r="Y425" s="31"/>
      <c r="Z425" s="31"/>
    </row>
    <row r="426" spans="1:26" ht="12.75" customHeight="1" x14ac:dyDescent="0.3">
      <c r="A426" s="51" t="str">
        <f>IF(OR(Payment!prev_total_owed&lt;=0,Payment!prev_total_owed=""),"",Payment!prev_pmt_num+1)</f>
        <v/>
      </c>
      <c r="B426" s="84"/>
      <c r="C426" s="99"/>
      <c r="D426" s="100"/>
      <c r="E426" s="58" t="str">
        <f>IF(B426="","",ROUND((B426-Payment!prev_date)*$N$8*Payment!prev_prin_balance,2))</f>
        <v/>
      </c>
      <c r="F426" s="56"/>
      <c r="G426" s="99"/>
      <c r="H426" s="99"/>
      <c r="I426" s="58" t="str">
        <f>IF(B426="","",Payment!prev_fee_balance+G426-H426)</f>
        <v/>
      </c>
      <c r="J426" s="58" t="str">
        <f>IF(B426="","",IF(ISBLANK(D426),MIN(C426-H426,Payment!prev_int_balance+E426),0))</f>
        <v/>
      </c>
      <c r="K426" s="58" t="str">
        <f>IF(B426="","",(Payment!prev_int_balance+E426)-J426)</f>
        <v/>
      </c>
      <c r="L426" s="58" t="str">
        <f t="shared" si="0"/>
        <v/>
      </c>
      <c r="M426" s="58" t="str">
        <f>IF(B426="","",Payment!prev_prin_balance-L426)</f>
        <v/>
      </c>
      <c r="N426" s="58" t="str">
        <f t="shared" si="1"/>
        <v/>
      </c>
      <c r="O426" s="31"/>
      <c r="P426" s="78"/>
      <c r="Q426" s="31"/>
      <c r="R426" s="31"/>
      <c r="S426" s="31"/>
      <c r="T426" s="31"/>
      <c r="U426" s="31"/>
      <c r="V426" s="31"/>
      <c r="W426" s="31"/>
      <c r="X426" s="31"/>
      <c r="Y426" s="31"/>
      <c r="Z426" s="31"/>
    </row>
    <row r="427" spans="1:26" ht="12.75" customHeight="1" x14ac:dyDescent="0.3">
      <c r="A427" s="51" t="str">
        <f>IF(OR(Payment!prev_total_owed&lt;=0,Payment!prev_total_owed=""),"",Payment!prev_pmt_num+1)</f>
        <v/>
      </c>
      <c r="B427" s="84"/>
      <c r="C427" s="99"/>
      <c r="D427" s="100"/>
      <c r="E427" s="58" t="str">
        <f>IF(B427="","",ROUND((B427-Payment!prev_date)*$N$8*Payment!prev_prin_balance,2))</f>
        <v/>
      </c>
      <c r="F427" s="56"/>
      <c r="G427" s="99"/>
      <c r="H427" s="99"/>
      <c r="I427" s="58" t="str">
        <f>IF(B427="","",Payment!prev_fee_balance+G427-H427)</f>
        <v/>
      </c>
      <c r="J427" s="58" t="str">
        <f>IF(B427="","",IF(ISBLANK(D427),MIN(C427-H427,Payment!prev_int_balance+E427),0))</f>
        <v/>
      </c>
      <c r="K427" s="58" t="str">
        <f>IF(B427="","",(Payment!prev_int_balance+E427)-J427)</f>
        <v/>
      </c>
      <c r="L427" s="58" t="str">
        <f t="shared" si="0"/>
        <v/>
      </c>
      <c r="M427" s="58" t="str">
        <f>IF(B427="","",Payment!prev_prin_balance-L427)</f>
        <v/>
      </c>
      <c r="N427" s="58" t="str">
        <f t="shared" si="1"/>
        <v/>
      </c>
      <c r="O427" s="31"/>
      <c r="P427" s="78"/>
      <c r="Q427" s="31"/>
      <c r="R427" s="31"/>
      <c r="S427" s="31"/>
      <c r="T427" s="31"/>
      <c r="U427" s="31"/>
      <c r="V427" s="31"/>
      <c r="W427" s="31"/>
      <c r="X427" s="31"/>
      <c r="Y427" s="31"/>
      <c r="Z427" s="31"/>
    </row>
    <row r="428" spans="1:26" ht="12.75" customHeight="1" x14ac:dyDescent="0.3">
      <c r="A428" s="51" t="str">
        <f>IF(OR(Payment!prev_total_owed&lt;=0,Payment!prev_total_owed=""),"",Payment!prev_pmt_num+1)</f>
        <v/>
      </c>
      <c r="B428" s="84"/>
      <c r="C428" s="99"/>
      <c r="D428" s="100"/>
      <c r="E428" s="58" t="str">
        <f>IF(B428="","",ROUND((B428-Payment!prev_date)*$N$8*Payment!prev_prin_balance,2))</f>
        <v/>
      </c>
      <c r="F428" s="56"/>
      <c r="G428" s="99"/>
      <c r="H428" s="99"/>
      <c r="I428" s="58" t="str">
        <f>IF(B428="","",Payment!prev_fee_balance+G428-H428)</f>
        <v/>
      </c>
      <c r="J428" s="58" t="str">
        <f>IF(B428="","",IF(ISBLANK(D428),MIN(C428-H428,Payment!prev_int_balance+E428),0))</f>
        <v/>
      </c>
      <c r="K428" s="58" t="str">
        <f>IF(B428="","",(Payment!prev_int_balance+E428)-J428)</f>
        <v/>
      </c>
      <c r="L428" s="58" t="str">
        <f t="shared" si="0"/>
        <v/>
      </c>
      <c r="M428" s="58" t="str">
        <f>IF(B428="","",Payment!prev_prin_balance-L428)</f>
        <v/>
      </c>
      <c r="N428" s="58" t="str">
        <f t="shared" si="1"/>
        <v/>
      </c>
      <c r="O428" s="31"/>
      <c r="P428" s="78"/>
      <c r="Q428" s="31"/>
      <c r="R428" s="31"/>
      <c r="S428" s="31"/>
      <c r="T428" s="31"/>
      <c r="U428" s="31"/>
      <c r="V428" s="31"/>
      <c r="W428" s="31"/>
      <c r="X428" s="31"/>
      <c r="Y428" s="31"/>
      <c r="Z428" s="31"/>
    </row>
    <row r="429" spans="1:26" ht="12.75" customHeight="1" x14ac:dyDescent="0.3">
      <c r="A429" s="51" t="str">
        <f>IF(OR(Payment!prev_total_owed&lt;=0,Payment!prev_total_owed=""),"",Payment!prev_pmt_num+1)</f>
        <v/>
      </c>
      <c r="B429" s="84"/>
      <c r="C429" s="99"/>
      <c r="D429" s="100"/>
      <c r="E429" s="58" t="str">
        <f>IF(B429="","",ROUND((B429-Payment!prev_date)*$N$8*Payment!prev_prin_balance,2))</f>
        <v/>
      </c>
      <c r="F429" s="56"/>
      <c r="G429" s="99"/>
      <c r="H429" s="99"/>
      <c r="I429" s="58" t="str">
        <f>IF(B429="","",Payment!prev_fee_balance+G429-H429)</f>
        <v/>
      </c>
      <c r="J429" s="58" t="str">
        <f>IF(B429="","",IF(ISBLANK(D429),MIN(C429-H429,Payment!prev_int_balance+E429),0))</f>
        <v/>
      </c>
      <c r="K429" s="58" t="str">
        <f>IF(B429="","",(Payment!prev_int_balance+E429)-J429)</f>
        <v/>
      </c>
      <c r="L429" s="58" t="str">
        <f t="shared" si="0"/>
        <v/>
      </c>
      <c r="M429" s="58" t="str">
        <f>IF(B429="","",Payment!prev_prin_balance-L429)</f>
        <v/>
      </c>
      <c r="N429" s="58" t="str">
        <f t="shared" si="1"/>
        <v/>
      </c>
      <c r="O429" s="31"/>
      <c r="P429" s="78"/>
      <c r="Q429" s="31"/>
      <c r="R429" s="31"/>
      <c r="S429" s="31"/>
      <c r="T429" s="31"/>
      <c r="U429" s="31"/>
      <c r="V429" s="31"/>
      <c r="W429" s="31"/>
      <c r="X429" s="31"/>
      <c r="Y429" s="31"/>
      <c r="Z429" s="31"/>
    </row>
    <row r="430" spans="1:26" ht="12.75" customHeight="1" x14ac:dyDescent="0.3">
      <c r="A430" s="51" t="str">
        <f>IF(OR(Payment!prev_total_owed&lt;=0,Payment!prev_total_owed=""),"",Payment!prev_pmt_num+1)</f>
        <v/>
      </c>
      <c r="B430" s="84"/>
      <c r="C430" s="99"/>
      <c r="D430" s="100"/>
      <c r="E430" s="58" t="str">
        <f>IF(B430="","",ROUND((B430-Payment!prev_date)*$N$8*Payment!prev_prin_balance,2))</f>
        <v/>
      </c>
      <c r="F430" s="56"/>
      <c r="G430" s="99"/>
      <c r="H430" s="99"/>
      <c r="I430" s="58" t="str">
        <f>IF(B430="","",Payment!prev_fee_balance+G430-H430)</f>
        <v/>
      </c>
      <c r="J430" s="58" t="str">
        <f>IF(B430="","",IF(ISBLANK(D430),MIN(C430-H430,Payment!prev_int_balance+E430),0))</f>
        <v/>
      </c>
      <c r="K430" s="58" t="str">
        <f>IF(B430="","",(Payment!prev_int_balance+E430)-J430)</f>
        <v/>
      </c>
      <c r="L430" s="58" t="str">
        <f t="shared" si="0"/>
        <v/>
      </c>
      <c r="M430" s="58" t="str">
        <f>IF(B430="","",Payment!prev_prin_balance-L430)</f>
        <v/>
      </c>
      <c r="N430" s="58" t="str">
        <f t="shared" si="1"/>
        <v/>
      </c>
      <c r="O430" s="31"/>
      <c r="P430" s="78"/>
      <c r="Q430" s="31"/>
      <c r="R430" s="31"/>
      <c r="S430" s="31"/>
      <c r="T430" s="31"/>
      <c r="U430" s="31"/>
      <c r="V430" s="31"/>
      <c r="W430" s="31"/>
      <c r="X430" s="31"/>
      <c r="Y430" s="31"/>
      <c r="Z430" s="31"/>
    </row>
    <row r="431" spans="1:26" ht="12.75" customHeight="1" x14ac:dyDescent="0.3">
      <c r="A431" s="51" t="str">
        <f>IF(OR(Payment!prev_total_owed&lt;=0,Payment!prev_total_owed=""),"",Payment!prev_pmt_num+1)</f>
        <v/>
      </c>
      <c r="B431" s="84"/>
      <c r="C431" s="99"/>
      <c r="D431" s="100"/>
      <c r="E431" s="58" t="str">
        <f>IF(B431="","",ROUND((B431-Payment!prev_date)*$N$8*Payment!prev_prin_balance,2))</f>
        <v/>
      </c>
      <c r="F431" s="56"/>
      <c r="G431" s="99"/>
      <c r="H431" s="99"/>
      <c r="I431" s="58" t="str">
        <f>IF(B431="","",Payment!prev_fee_balance+G431-H431)</f>
        <v/>
      </c>
      <c r="J431" s="58" t="str">
        <f>IF(B431="","",IF(ISBLANK(D431),MIN(C431-H431,Payment!prev_int_balance+E431),0))</f>
        <v/>
      </c>
      <c r="K431" s="58" t="str">
        <f>IF(B431="","",(Payment!prev_int_balance+E431)-J431)</f>
        <v/>
      </c>
      <c r="L431" s="58" t="str">
        <f t="shared" si="0"/>
        <v/>
      </c>
      <c r="M431" s="58" t="str">
        <f>IF(B431="","",Payment!prev_prin_balance-L431)</f>
        <v/>
      </c>
      <c r="N431" s="58" t="str">
        <f t="shared" si="1"/>
        <v/>
      </c>
      <c r="O431" s="31"/>
      <c r="P431" s="78"/>
      <c r="Q431" s="31"/>
      <c r="R431" s="31"/>
      <c r="S431" s="31"/>
      <c r="T431" s="31"/>
      <c r="U431" s="31"/>
      <c r="V431" s="31"/>
      <c r="W431" s="31"/>
      <c r="X431" s="31"/>
      <c r="Y431" s="31"/>
      <c r="Z431" s="31"/>
    </row>
    <row r="432" spans="1:26" ht="12.75" customHeight="1" x14ac:dyDescent="0.3">
      <c r="A432" s="51" t="str">
        <f>IF(OR(Payment!prev_total_owed&lt;=0,Payment!prev_total_owed=""),"",Payment!prev_pmt_num+1)</f>
        <v/>
      </c>
      <c r="B432" s="84"/>
      <c r="C432" s="99"/>
      <c r="D432" s="100"/>
      <c r="E432" s="58" t="str">
        <f>IF(B432="","",ROUND((B432-Payment!prev_date)*$N$8*Payment!prev_prin_balance,2))</f>
        <v/>
      </c>
      <c r="F432" s="56"/>
      <c r="G432" s="99"/>
      <c r="H432" s="99"/>
      <c r="I432" s="58" t="str">
        <f>IF(B432="","",Payment!prev_fee_balance+G432-H432)</f>
        <v/>
      </c>
      <c r="J432" s="58" t="str">
        <f>IF(B432="","",IF(ISBLANK(D432),MIN(C432-H432,Payment!prev_int_balance+E432),0))</f>
        <v/>
      </c>
      <c r="K432" s="58" t="str">
        <f>IF(B432="","",(Payment!prev_int_balance+E432)-J432)</f>
        <v/>
      </c>
      <c r="L432" s="58" t="str">
        <f t="shared" si="0"/>
        <v/>
      </c>
      <c r="M432" s="58" t="str">
        <f>IF(B432="","",Payment!prev_prin_balance-L432)</f>
        <v/>
      </c>
      <c r="N432" s="58" t="str">
        <f t="shared" si="1"/>
        <v/>
      </c>
      <c r="O432" s="31"/>
      <c r="P432" s="78"/>
      <c r="Q432" s="31"/>
      <c r="R432" s="31"/>
      <c r="S432" s="31"/>
      <c r="T432" s="31"/>
      <c r="U432" s="31"/>
      <c r="V432" s="31"/>
      <c r="W432" s="31"/>
      <c r="X432" s="31"/>
      <c r="Y432" s="31"/>
      <c r="Z432" s="31"/>
    </row>
    <row r="433" spans="1:26" ht="12.75" customHeight="1" x14ac:dyDescent="0.3">
      <c r="A433" s="51" t="str">
        <f>IF(OR(Payment!prev_total_owed&lt;=0,Payment!prev_total_owed=""),"",Payment!prev_pmt_num+1)</f>
        <v/>
      </c>
      <c r="B433" s="84"/>
      <c r="C433" s="99"/>
      <c r="D433" s="100"/>
      <c r="E433" s="58" t="str">
        <f>IF(B433="","",ROUND((B433-Payment!prev_date)*$N$8*Payment!prev_prin_balance,2))</f>
        <v/>
      </c>
      <c r="F433" s="56"/>
      <c r="G433" s="99"/>
      <c r="H433" s="99"/>
      <c r="I433" s="58" t="str">
        <f>IF(B433="","",Payment!prev_fee_balance+G433-H433)</f>
        <v/>
      </c>
      <c r="J433" s="58" t="str">
        <f>IF(B433="","",IF(ISBLANK(D433),MIN(C433-H433,Payment!prev_int_balance+E433),0))</f>
        <v/>
      </c>
      <c r="K433" s="58" t="str">
        <f>IF(B433="","",(Payment!prev_int_balance+E433)-J433)</f>
        <v/>
      </c>
      <c r="L433" s="58" t="str">
        <f t="shared" si="0"/>
        <v/>
      </c>
      <c r="M433" s="58" t="str">
        <f>IF(B433="","",Payment!prev_prin_balance-L433)</f>
        <v/>
      </c>
      <c r="N433" s="58" t="str">
        <f t="shared" si="1"/>
        <v/>
      </c>
      <c r="O433" s="31"/>
      <c r="P433" s="78"/>
      <c r="Q433" s="31"/>
      <c r="R433" s="31"/>
      <c r="S433" s="31"/>
      <c r="T433" s="31"/>
      <c r="U433" s="31"/>
      <c r="V433" s="31"/>
      <c r="W433" s="31"/>
      <c r="X433" s="31"/>
      <c r="Y433" s="31"/>
      <c r="Z433" s="31"/>
    </row>
    <row r="434" spans="1:26" ht="12.75" customHeight="1" x14ac:dyDescent="0.3">
      <c r="A434" s="51" t="str">
        <f>IF(OR(Payment!prev_total_owed&lt;=0,Payment!prev_total_owed=""),"",Payment!prev_pmt_num+1)</f>
        <v/>
      </c>
      <c r="B434" s="84"/>
      <c r="C434" s="99"/>
      <c r="D434" s="100"/>
      <c r="E434" s="58" t="str">
        <f>IF(B434="","",ROUND((B434-Payment!prev_date)*$N$8*Payment!prev_prin_balance,2))</f>
        <v/>
      </c>
      <c r="F434" s="56"/>
      <c r="G434" s="99"/>
      <c r="H434" s="99"/>
      <c r="I434" s="58" t="str">
        <f>IF(B434="","",Payment!prev_fee_balance+G434-H434)</f>
        <v/>
      </c>
      <c r="J434" s="58" t="str">
        <f>IF(B434="","",IF(ISBLANK(D434),MIN(C434-H434,Payment!prev_int_balance+E434),0))</f>
        <v/>
      </c>
      <c r="K434" s="58" t="str">
        <f>IF(B434="","",(Payment!prev_int_balance+E434)-J434)</f>
        <v/>
      </c>
      <c r="L434" s="58" t="str">
        <f t="shared" si="0"/>
        <v/>
      </c>
      <c r="M434" s="58" t="str">
        <f>IF(B434="","",Payment!prev_prin_balance-L434)</f>
        <v/>
      </c>
      <c r="N434" s="58" t="str">
        <f t="shared" si="1"/>
        <v/>
      </c>
      <c r="O434" s="31"/>
      <c r="P434" s="78"/>
      <c r="Q434" s="31"/>
      <c r="R434" s="31"/>
      <c r="S434" s="31"/>
      <c r="T434" s="31"/>
      <c r="U434" s="31"/>
      <c r="V434" s="31"/>
      <c r="W434" s="31"/>
      <c r="X434" s="31"/>
      <c r="Y434" s="31"/>
      <c r="Z434" s="31"/>
    </row>
    <row r="435" spans="1:26" ht="12.75" customHeight="1" x14ac:dyDescent="0.3">
      <c r="A435" s="51" t="str">
        <f>IF(OR(Payment!prev_total_owed&lt;=0,Payment!prev_total_owed=""),"",Payment!prev_pmt_num+1)</f>
        <v/>
      </c>
      <c r="B435" s="84"/>
      <c r="C435" s="99"/>
      <c r="D435" s="100"/>
      <c r="E435" s="58" t="str">
        <f>IF(B435="","",ROUND((B435-Payment!prev_date)*$N$8*Payment!prev_prin_balance,2))</f>
        <v/>
      </c>
      <c r="F435" s="56"/>
      <c r="G435" s="99"/>
      <c r="H435" s="99"/>
      <c r="I435" s="58" t="str">
        <f>IF(B435="","",Payment!prev_fee_balance+G435-H435)</f>
        <v/>
      </c>
      <c r="J435" s="58" t="str">
        <f>IF(B435="","",IF(ISBLANK(D435),MIN(C435-H435,Payment!prev_int_balance+E435),0))</f>
        <v/>
      </c>
      <c r="K435" s="58" t="str">
        <f>IF(B435="","",(Payment!prev_int_balance+E435)-J435)</f>
        <v/>
      </c>
      <c r="L435" s="58" t="str">
        <f t="shared" si="0"/>
        <v/>
      </c>
      <c r="M435" s="58" t="str">
        <f>IF(B435="","",Payment!prev_prin_balance-L435)</f>
        <v/>
      </c>
      <c r="N435" s="58" t="str">
        <f t="shared" si="1"/>
        <v/>
      </c>
      <c r="O435" s="31"/>
      <c r="P435" s="78"/>
      <c r="Q435" s="31"/>
      <c r="R435" s="31"/>
      <c r="S435" s="31"/>
      <c r="T435" s="31"/>
      <c r="U435" s="31"/>
      <c r="V435" s="31"/>
      <c r="W435" s="31"/>
      <c r="X435" s="31"/>
      <c r="Y435" s="31"/>
      <c r="Z435" s="31"/>
    </row>
    <row r="436" spans="1:26" ht="12.75" customHeight="1" x14ac:dyDescent="0.3">
      <c r="A436" s="51" t="str">
        <f>IF(OR(Payment!prev_total_owed&lt;=0,Payment!prev_total_owed=""),"",Payment!prev_pmt_num+1)</f>
        <v/>
      </c>
      <c r="B436" s="84"/>
      <c r="C436" s="99"/>
      <c r="D436" s="100"/>
      <c r="E436" s="58" t="str">
        <f>IF(B436="","",ROUND((B436-Payment!prev_date)*$N$8*Payment!prev_prin_balance,2))</f>
        <v/>
      </c>
      <c r="F436" s="56"/>
      <c r="G436" s="99"/>
      <c r="H436" s="99"/>
      <c r="I436" s="58" t="str">
        <f>IF(B436="","",Payment!prev_fee_balance+G436-H436)</f>
        <v/>
      </c>
      <c r="J436" s="58" t="str">
        <f>IF(B436="","",IF(ISBLANK(D436),MIN(C436-H436,Payment!prev_int_balance+E436),0))</f>
        <v/>
      </c>
      <c r="K436" s="58" t="str">
        <f>IF(B436="","",(Payment!prev_int_balance+E436)-J436)</f>
        <v/>
      </c>
      <c r="L436" s="58" t="str">
        <f t="shared" si="0"/>
        <v/>
      </c>
      <c r="M436" s="58" t="str">
        <f>IF(B436="","",Payment!prev_prin_balance-L436)</f>
        <v/>
      </c>
      <c r="N436" s="58" t="str">
        <f t="shared" si="1"/>
        <v/>
      </c>
      <c r="O436" s="31"/>
      <c r="P436" s="78"/>
      <c r="Q436" s="31"/>
      <c r="R436" s="31"/>
      <c r="S436" s="31"/>
      <c r="T436" s="31"/>
      <c r="U436" s="31"/>
      <c r="V436" s="31"/>
      <c r="W436" s="31"/>
      <c r="X436" s="31"/>
      <c r="Y436" s="31"/>
      <c r="Z436" s="31"/>
    </row>
    <row r="437" spans="1:26" ht="12.75" customHeight="1" x14ac:dyDescent="0.3">
      <c r="A437" s="51" t="str">
        <f>IF(OR(Payment!prev_total_owed&lt;=0,Payment!prev_total_owed=""),"",Payment!prev_pmt_num+1)</f>
        <v/>
      </c>
      <c r="B437" s="84"/>
      <c r="C437" s="99"/>
      <c r="D437" s="100"/>
      <c r="E437" s="58" t="str">
        <f>IF(B437="","",ROUND((B437-Payment!prev_date)*$N$8*Payment!prev_prin_balance,2))</f>
        <v/>
      </c>
      <c r="F437" s="56"/>
      <c r="G437" s="99"/>
      <c r="H437" s="99"/>
      <c r="I437" s="58" t="str">
        <f>IF(B437="","",Payment!prev_fee_balance+G437-H437)</f>
        <v/>
      </c>
      <c r="J437" s="58" t="str">
        <f>IF(B437="","",IF(ISBLANK(D437),MIN(C437-H437,Payment!prev_int_balance+E437),0))</f>
        <v/>
      </c>
      <c r="K437" s="58" t="str">
        <f>IF(B437="","",(Payment!prev_int_balance+E437)-J437)</f>
        <v/>
      </c>
      <c r="L437" s="58" t="str">
        <f t="shared" si="0"/>
        <v/>
      </c>
      <c r="M437" s="58" t="str">
        <f>IF(B437="","",Payment!prev_prin_balance-L437)</f>
        <v/>
      </c>
      <c r="N437" s="58" t="str">
        <f t="shared" si="1"/>
        <v/>
      </c>
      <c r="O437" s="31"/>
      <c r="P437" s="78"/>
      <c r="Q437" s="31"/>
      <c r="R437" s="31"/>
      <c r="S437" s="31"/>
      <c r="T437" s="31"/>
      <c r="U437" s="31"/>
      <c r="V437" s="31"/>
      <c r="W437" s="31"/>
      <c r="X437" s="31"/>
      <c r="Y437" s="31"/>
      <c r="Z437" s="31"/>
    </row>
    <row r="438" spans="1:26" ht="12.75" customHeight="1" x14ac:dyDescent="0.3">
      <c r="A438" s="51" t="str">
        <f>IF(OR(Payment!prev_total_owed&lt;=0,Payment!prev_total_owed=""),"",Payment!prev_pmt_num+1)</f>
        <v/>
      </c>
      <c r="B438" s="84"/>
      <c r="C438" s="99"/>
      <c r="D438" s="100"/>
      <c r="E438" s="58" t="str">
        <f>IF(B438="","",ROUND((B438-Payment!prev_date)*$N$8*Payment!prev_prin_balance,2))</f>
        <v/>
      </c>
      <c r="F438" s="56"/>
      <c r="G438" s="99"/>
      <c r="H438" s="99"/>
      <c r="I438" s="58" t="str">
        <f>IF(B438="","",Payment!prev_fee_balance+G438-H438)</f>
        <v/>
      </c>
      <c r="J438" s="58" t="str">
        <f>IF(B438="","",IF(ISBLANK(D438),MIN(C438-H438,Payment!prev_int_balance+E438),0))</f>
        <v/>
      </c>
      <c r="K438" s="58" t="str">
        <f>IF(B438="","",(Payment!prev_int_balance+E438)-J438)</f>
        <v/>
      </c>
      <c r="L438" s="58" t="str">
        <f t="shared" si="0"/>
        <v/>
      </c>
      <c r="M438" s="58" t="str">
        <f>IF(B438="","",Payment!prev_prin_balance-L438)</f>
        <v/>
      </c>
      <c r="N438" s="58" t="str">
        <f t="shared" si="1"/>
        <v/>
      </c>
      <c r="O438" s="31"/>
      <c r="P438" s="78"/>
      <c r="Q438" s="31"/>
      <c r="R438" s="31"/>
      <c r="S438" s="31"/>
      <c r="T438" s="31"/>
      <c r="U438" s="31"/>
      <c r="V438" s="31"/>
      <c r="W438" s="31"/>
      <c r="X438" s="31"/>
      <c r="Y438" s="31"/>
      <c r="Z438" s="31"/>
    </row>
    <row r="439" spans="1:26" ht="12.75" customHeight="1" x14ac:dyDescent="0.3">
      <c r="A439" s="51" t="str">
        <f>IF(OR(Payment!prev_total_owed&lt;=0,Payment!prev_total_owed=""),"",Payment!prev_pmt_num+1)</f>
        <v/>
      </c>
      <c r="B439" s="84"/>
      <c r="C439" s="99"/>
      <c r="D439" s="100"/>
      <c r="E439" s="58" t="str">
        <f>IF(B439="","",ROUND((B439-Payment!prev_date)*$N$8*Payment!prev_prin_balance,2))</f>
        <v/>
      </c>
      <c r="F439" s="56"/>
      <c r="G439" s="99"/>
      <c r="H439" s="99"/>
      <c r="I439" s="58" t="str">
        <f>IF(B439="","",Payment!prev_fee_balance+G439-H439)</f>
        <v/>
      </c>
      <c r="J439" s="58" t="str">
        <f>IF(B439="","",IF(ISBLANK(D439),MIN(C439-H439,Payment!prev_int_balance+E439),0))</f>
        <v/>
      </c>
      <c r="K439" s="58" t="str">
        <f>IF(B439="","",(Payment!prev_int_balance+E439)-J439)</f>
        <v/>
      </c>
      <c r="L439" s="58" t="str">
        <f t="shared" si="0"/>
        <v/>
      </c>
      <c r="M439" s="58" t="str">
        <f>IF(B439="","",Payment!prev_prin_balance-L439)</f>
        <v/>
      </c>
      <c r="N439" s="58" t="str">
        <f t="shared" si="1"/>
        <v/>
      </c>
      <c r="O439" s="31"/>
      <c r="P439" s="78"/>
      <c r="Q439" s="31"/>
      <c r="R439" s="31"/>
      <c r="S439" s="31"/>
      <c r="T439" s="31"/>
      <c r="U439" s="31"/>
      <c r="V439" s="31"/>
      <c r="W439" s="31"/>
      <c r="X439" s="31"/>
      <c r="Y439" s="31"/>
      <c r="Z439" s="31"/>
    </row>
    <row r="440" spans="1:26" ht="12.75" customHeight="1" x14ac:dyDescent="0.3">
      <c r="A440" s="51" t="str">
        <f>IF(OR(Payment!prev_total_owed&lt;=0,Payment!prev_total_owed=""),"",Payment!prev_pmt_num+1)</f>
        <v/>
      </c>
      <c r="B440" s="84"/>
      <c r="C440" s="99"/>
      <c r="D440" s="100"/>
      <c r="E440" s="58" t="str">
        <f>IF(B440="","",ROUND((B440-Payment!prev_date)*$N$8*Payment!prev_prin_balance,2))</f>
        <v/>
      </c>
      <c r="F440" s="56"/>
      <c r="G440" s="99"/>
      <c r="H440" s="99"/>
      <c r="I440" s="58" t="str">
        <f>IF(B440="","",Payment!prev_fee_balance+G440-H440)</f>
        <v/>
      </c>
      <c r="J440" s="58" t="str">
        <f>IF(B440="","",IF(ISBLANK(D440),MIN(C440-H440,Payment!prev_int_balance+E440),0))</f>
        <v/>
      </c>
      <c r="K440" s="58" t="str">
        <f>IF(B440="","",(Payment!prev_int_balance+E440)-J440)</f>
        <v/>
      </c>
      <c r="L440" s="58" t="str">
        <f t="shared" si="0"/>
        <v/>
      </c>
      <c r="M440" s="58" t="str">
        <f>IF(B440="","",Payment!prev_prin_balance-L440)</f>
        <v/>
      </c>
      <c r="N440" s="58" t="str">
        <f t="shared" si="1"/>
        <v/>
      </c>
      <c r="O440" s="31"/>
      <c r="P440" s="78"/>
      <c r="Q440" s="31"/>
      <c r="R440" s="31"/>
      <c r="S440" s="31"/>
      <c r="T440" s="31"/>
      <c r="U440" s="31"/>
      <c r="V440" s="31"/>
      <c r="W440" s="31"/>
      <c r="X440" s="31"/>
      <c r="Y440" s="31"/>
      <c r="Z440" s="31"/>
    </row>
    <row r="441" spans="1:26" ht="12.75" customHeight="1" x14ac:dyDescent="0.3">
      <c r="A441" s="51" t="str">
        <f>IF(OR(Payment!prev_total_owed&lt;=0,Payment!prev_total_owed=""),"",Payment!prev_pmt_num+1)</f>
        <v/>
      </c>
      <c r="B441" s="84"/>
      <c r="C441" s="99"/>
      <c r="D441" s="100"/>
      <c r="E441" s="58" t="str">
        <f>IF(B441="","",ROUND((B441-Payment!prev_date)*$N$8*Payment!prev_prin_balance,2))</f>
        <v/>
      </c>
      <c r="F441" s="56"/>
      <c r="G441" s="99"/>
      <c r="H441" s="99"/>
      <c r="I441" s="58" t="str">
        <f>IF(B441="","",Payment!prev_fee_balance+G441-H441)</f>
        <v/>
      </c>
      <c r="J441" s="58" t="str">
        <f>IF(B441="","",IF(ISBLANK(D441),MIN(C441-H441,Payment!prev_int_balance+E441),0))</f>
        <v/>
      </c>
      <c r="K441" s="58" t="str">
        <f>IF(B441="","",(Payment!prev_int_balance+E441)-J441)</f>
        <v/>
      </c>
      <c r="L441" s="58" t="str">
        <f t="shared" si="0"/>
        <v/>
      </c>
      <c r="M441" s="58" t="str">
        <f>IF(B441="","",Payment!prev_prin_balance-L441)</f>
        <v/>
      </c>
      <c r="N441" s="58" t="str">
        <f t="shared" si="1"/>
        <v/>
      </c>
      <c r="O441" s="31"/>
      <c r="P441" s="78"/>
      <c r="Q441" s="31"/>
      <c r="R441" s="31"/>
      <c r="S441" s="31"/>
      <c r="T441" s="31"/>
      <c r="U441" s="31"/>
      <c r="V441" s="31"/>
      <c r="W441" s="31"/>
      <c r="X441" s="31"/>
      <c r="Y441" s="31"/>
      <c r="Z441" s="31"/>
    </row>
    <row r="442" spans="1:26" ht="12.75" customHeight="1" x14ac:dyDescent="0.3">
      <c r="A442" s="51" t="str">
        <f>IF(OR(Payment!prev_total_owed&lt;=0,Payment!prev_total_owed=""),"",Payment!prev_pmt_num+1)</f>
        <v/>
      </c>
      <c r="B442" s="84"/>
      <c r="C442" s="99"/>
      <c r="D442" s="100"/>
      <c r="E442" s="58" t="str">
        <f>IF(B442="","",ROUND((B442-Payment!prev_date)*$N$8*Payment!prev_prin_balance,2))</f>
        <v/>
      </c>
      <c r="F442" s="56"/>
      <c r="G442" s="99"/>
      <c r="H442" s="99"/>
      <c r="I442" s="58" t="str">
        <f>IF(B442="","",Payment!prev_fee_balance+G442-H442)</f>
        <v/>
      </c>
      <c r="J442" s="58" t="str">
        <f>IF(B442="","",IF(ISBLANK(D442),MIN(C442-H442,Payment!prev_int_balance+E442),0))</f>
        <v/>
      </c>
      <c r="K442" s="58" t="str">
        <f>IF(B442="","",(Payment!prev_int_balance+E442)-J442)</f>
        <v/>
      </c>
      <c r="L442" s="58" t="str">
        <f t="shared" si="0"/>
        <v/>
      </c>
      <c r="M442" s="58" t="str">
        <f>IF(B442="","",Payment!prev_prin_balance-L442)</f>
        <v/>
      </c>
      <c r="N442" s="58" t="str">
        <f t="shared" si="1"/>
        <v/>
      </c>
      <c r="O442" s="31"/>
      <c r="P442" s="78"/>
      <c r="Q442" s="31"/>
      <c r="R442" s="31"/>
      <c r="S442" s="31"/>
      <c r="T442" s="31"/>
      <c r="U442" s="31"/>
      <c r="V442" s="31"/>
      <c r="W442" s="31"/>
      <c r="X442" s="31"/>
      <c r="Y442" s="31"/>
      <c r="Z442" s="31"/>
    </row>
    <row r="443" spans="1:26" ht="12.75" customHeight="1" x14ac:dyDescent="0.3">
      <c r="A443" s="51" t="str">
        <f>IF(OR(Payment!prev_total_owed&lt;=0,Payment!prev_total_owed=""),"",Payment!prev_pmt_num+1)</f>
        <v/>
      </c>
      <c r="B443" s="84"/>
      <c r="C443" s="99"/>
      <c r="D443" s="100"/>
      <c r="E443" s="58" t="str">
        <f>IF(B443="","",ROUND((B443-Payment!prev_date)*$N$8*Payment!prev_prin_balance,2))</f>
        <v/>
      </c>
      <c r="F443" s="56"/>
      <c r="G443" s="99"/>
      <c r="H443" s="99"/>
      <c r="I443" s="58" t="str">
        <f>IF(B443="","",Payment!prev_fee_balance+G443-H443)</f>
        <v/>
      </c>
      <c r="J443" s="58" t="str">
        <f>IF(B443="","",IF(ISBLANK(D443),MIN(C443-H443,Payment!prev_int_balance+E443),0))</f>
        <v/>
      </c>
      <c r="K443" s="58" t="str">
        <f>IF(B443="","",(Payment!prev_int_balance+E443)-J443)</f>
        <v/>
      </c>
      <c r="L443" s="58" t="str">
        <f t="shared" si="0"/>
        <v/>
      </c>
      <c r="M443" s="58" t="str">
        <f>IF(B443="","",Payment!prev_prin_balance-L443)</f>
        <v/>
      </c>
      <c r="N443" s="58" t="str">
        <f t="shared" si="1"/>
        <v/>
      </c>
      <c r="O443" s="31"/>
      <c r="P443" s="78"/>
      <c r="Q443" s="31"/>
      <c r="R443" s="31"/>
      <c r="S443" s="31"/>
      <c r="T443" s="31"/>
      <c r="U443" s="31"/>
      <c r="V443" s="31"/>
      <c r="W443" s="31"/>
      <c r="X443" s="31"/>
      <c r="Y443" s="31"/>
      <c r="Z443" s="31"/>
    </row>
    <row r="444" spans="1:26" ht="12.75" customHeight="1" x14ac:dyDescent="0.3">
      <c r="A444" s="51" t="str">
        <f>IF(OR(Payment!prev_total_owed&lt;=0,Payment!prev_total_owed=""),"",Payment!prev_pmt_num+1)</f>
        <v/>
      </c>
      <c r="B444" s="84"/>
      <c r="C444" s="99"/>
      <c r="D444" s="100"/>
      <c r="E444" s="58" t="str">
        <f>IF(B444="","",ROUND((B444-Payment!prev_date)*$N$8*Payment!prev_prin_balance,2))</f>
        <v/>
      </c>
      <c r="F444" s="56"/>
      <c r="G444" s="99"/>
      <c r="H444" s="99"/>
      <c r="I444" s="58" t="str">
        <f>IF(B444="","",Payment!prev_fee_balance+G444-H444)</f>
        <v/>
      </c>
      <c r="J444" s="58" t="str">
        <f>IF(B444="","",IF(ISBLANK(D444),MIN(C444-H444,Payment!prev_int_balance+E444),0))</f>
        <v/>
      </c>
      <c r="K444" s="58" t="str">
        <f>IF(B444="","",(Payment!prev_int_balance+E444)-J444)</f>
        <v/>
      </c>
      <c r="L444" s="58" t="str">
        <f t="shared" si="0"/>
        <v/>
      </c>
      <c r="M444" s="58" t="str">
        <f>IF(B444="","",Payment!prev_prin_balance-L444)</f>
        <v/>
      </c>
      <c r="N444" s="58" t="str">
        <f t="shared" si="1"/>
        <v/>
      </c>
      <c r="O444" s="31"/>
      <c r="P444" s="78"/>
      <c r="Q444" s="31"/>
      <c r="R444" s="31"/>
      <c r="S444" s="31"/>
      <c r="T444" s="31"/>
      <c r="U444" s="31"/>
      <c r="V444" s="31"/>
      <c r="W444" s="31"/>
      <c r="X444" s="31"/>
      <c r="Y444" s="31"/>
      <c r="Z444" s="31"/>
    </row>
    <row r="445" spans="1:26" ht="12.75" customHeight="1" x14ac:dyDescent="0.3">
      <c r="A445" s="51" t="str">
        <f>IF(OR(Payment!prev_total_owed&lt;=0,Payment!prev_total_owed=""),"",Payment!prev_pmt_num+1)</f>
        <v/>
      </c>
      <c r="B445" s="84"/>
      <c r="C445" s="99"/>
      <c r="D445" s="100"/>
      <c r="E445" s="58" t="str">
        <f>IF(B445="","",ROUND((B445-Payment!prev_date)*$N$8*Payment!prev_prin_balance,2))</f>
        <v/>
      </c>
      <c r="F445" s="56"/>
      <c r="G445" s="99"/>
      <c r="H445" s="99"/>
      <c r="I445" s="58" t="str">
        <f>IF(B445="","",Payment!prev_fee_balance+G445-H445)</f>
        <v/>
      </c>
      <c r="J445" s="58" t="str">
        <f>IF(B445="","",IF(ISBLANK(D445),MIN(C445-H445,Payment!prev_int_balance+E445),0))</f>
        <v/>
      </c>
      <c r="K445" s="58" t="str">
        <f>IF(B445="","",(Payment!prev_int_balance+E445)-J445)</f>
        <v/>
      </c>
      <c r="L445" s="58" t="str">
        <f t="shared" si="0"/>
        <v/>
      </c>
      <c r="M445" s="58" t="str">
        <f>IF(B445="","",Payment!prev_prin_balance-L445)</f>
        <v/>
      </c>
      <c r="N445" s="58" t="str">
        <f t="shared" si="1"/>
        <v/>
      </c>
      <c r="O445" s="31"/>
      <c r="P445" s="78"/>
      <c r="Q445" s="31"/>
      <c r="R445" s="31"/>
      <c r="S445" s="31"/>
      <c r="T445" s="31"/>
      <c r="U445" s="31"/>
      <c r="V445" s="31"/>
      <c r="W445" s="31"/>
      <c r="X445" s="31"/>
      <c r="Y445" s="31"/>
      <c r="Z445" s="31"/>
    </row>
    <row r="446" spans="1:26" ht="12.75" customHeight="1" x14ac:dyDescent="0.3">
      <c r="A446" s="51" t="str">
        <f>IF(OR(Payment!prev_total_owed&lt;=0,Payment!prev_total_owed=""),"",Payment!prev_pmt_num+1)</f>
        <v/>
      </c>
      <c r="B446" s="84"/>
      <c r="C446" s="99"/>
      <c r="D446" s="100"/>
      <c r="E446" s="58" t="str">
        <f>IF(B446="","",ROUND((B446-Payment!prev_date)*$N$8*Payment!prev_prin_balance,2))</f>
        <v/>
      </c>
      <c r="F446" s="56"/>
      <c r="G446" s="99"/>
      <c r="H446" s="99"/>
      <c r="I446" s="58" t="str">
        <f>IF(B446="","",Payment!prev_fee_balance+G446-H446)</f>
        <v/>
      </c>
      <c r="J446" s="58" t="str">
        <f>IF(B446="","",IF(ISBLANK(D446),MIN(C446-H446,Payment!prev_int_balance+E446),0))</f>
        <v/>
      </c>
      <c r="K446" s="58" t="str">
        <f>IF(B446="","",(Payment!prev_int_balance+E446)-J446)</f>
        <v/>
      </c>
      <c r="L446" s="58" t="str">
        <f t="shared" si="0"/>
        <v/>
      </c>
      <c r="M446" s="58" t="str">
        <f>IF(B446="","",Payment!prev_prin_balance-L446)</f>
        <v/>
      </c>
      <c r="N446" s="58" t="str">
        <f t="shared" si="1"/>
        <v/>
      </c>
      <c r="O446" s="31"/>
      <c r="P446" s="78"/>
      <c r="Q446" s="31"/>
      <c r="R446" s="31"/>
      <c r="S446" s="31"/>
      <c r="T446" s="31"/>
      <c r="U446" s="31"/>
      <c r="V446" s="31"/>
      <c r="W446" s="31"/>
      <c r="X446" s="31"/>
      <c r="Y446" s="31"/>
      <c r="Z446" s="31"/>
    </row>
    <row r="447" spans="1:26" ht="12.75" customHeight="1" x14ac:dyDescent="0.3">
      <c r="A447" s="51" t="str">
        <f>IF(OR(Payment!prev_total_owed&lt;=0,Payment!prev_total_owed=""),"",Payment!prev_pmt_num+1)</f>
        <v/>
      </c>
      <c r="B447" s="84"/>
      <c r="C447" s="99"/>
      <c r="D447" s="100"/>
      <c r="E447" s="58" t="str">
        <f>IF(B447="","",ROUND((B447-Payment!prev_date)*$N$8*Payment!prev_prin_balance,2))</f>
        <v/>
      </c>
      <c r="F447" s="56"/>
      <c r="G447" s="99"/>
      <c r="H447" s="99"/>
      <c r="I447" s="58" t="str">
        <f>IF(B447="","",Payment!prev_fee_balance+G447-H447)</f>
        <v/>
      </c>
      <c r="J447" s="58" t="str">
        <f>IF(B447="","",IF(ISBLANK(D447),MIN(C447-H447,Payment!prev_int_balance+E447),0))</f>
        <v/>
      </c>
      <c r="K447" s="58" t="str">
        <f>IF(B447="","",(Payment!prev_int_balance+E447)-J447)</f>
        <v/>
      </c>
      <c r="L447" s="58" t="str">
        <f t="shared" si="0"/>
        <v/>
      </c>
      <c r="M447" s="58" t="str">
        <f>IF(B447="","",Payment!prev_prin_balance-L447)</f>
        <v/>
      </c>
      <c r="N447" s="58" t="str">
        <f t="shared" si="1"/>
        <v/>
      </c>
      <c r="O447" s="31"/>
      <c r="P447" s="78"/>
      <c r="Q447" s="31"/>
      <c r="R447" s="31"/>
      <c r="S447" s="31"/>
      <c r="T447" s="31"/>
      <c r="U447" s="31"/>
      <c r="V447" s="31"/>
      <c r="W447" s="31"/>
      <c r="X447" s="31"/>
      <c r="Y447" s="31"/>
      <c r="Z447" s="31"/>
    </row>
    <row r="448" spans="1:26" ht="12.75" customHeight="1" x14ac:dyDescent="0.3">
      <c r="A448" s="51" t="str">
        <f>IF(OR(Payment!prev_total_owed&lt;=0,Payment!prev_total_owed=""),"",Payment!prev_pmt_num+1)</f>
        <v/>
      </c>
      <c r="B448" s="84"/>
      <c r="C448" s="99"/>
      <c r="D448" s="100"/>
      <c r="E448" s="58" t="str">
        <f>IF(B448="","",ROUND((B448-Payment!prev_date)*$N$8*Payment!prev_prin_balance,2))</f>
        <v/>
      </c>
      <c r="F448" s="56"/>
      <c r="G448" s="99"/>
      <c r="H448" s="99"/>
      <c r="I448" s="58" t="str">
        <f>IF(B448="","",Payment!prev_fee_balance+G448-H448)</f>
        <v/>
      </c>
      <c r="J448" s="58" t="str">
        <f>IF(B448="","",IF(ISBLANK(D448),MIN(C448-H448,Payment!prev_int_balance+E448),0))</f>
        <v/>
      </c>
      <c r="K448" s="58" t="str">
        <f>IF(B448="","",(Payment!prev_int_balance+E448)-J448)</f>
        <v/>
      </c>
      <c r="L448" s="58" t="str">
        <f t="shared" si="0"/>
        <v/>
      </c>
      <c r="M448" s="58" t="str">
        <f>IF(B448="","",Payment!prev_prin_balance-L448)</f>
        <v/>
      </c>
      <c r="N448" s="58" t="str">
        <f t="shared" si="1"/>
        <v/>
      </c>
      <c r="O448" s="31"/>
      <c r="P448" s="78"/>
      <c r="Q448" s="31"/>
      <c r="R448" s="31"/>
      <c r="S448" s="31"/>
      <c r="T448" s="31"/>
      <c r="U448" s="31"/>
      <c r="V448" s="31"/>
      <c r="W448" s="31"/>
      <c r="X448" s="31"/>
      <c r="Y448" s="31"/>
      <c r="Z448" s="31"/>
    </row>
    <row r="449" spans="1:26" ht="12.75" customHeight="1" x14ac:dyDescent="0.3">
      <c r="A449" s="51" t="str">
        <f>IF(OR(Payment!prev_total_owed&lt;=0,Payment!prev_total_owed=""),"",Payment!prev_pmt_num+1)</f>
        <v/>
      </c>
      <c r="B449" s="84"/>
      <c r="C449" s="99"/>
      <c r="D449" s="100"/>
      <c r="E449" s="58" t="str">
        <f>IF(B449="","",ROUND((B449-Payment!prev_date)*$N$8*Payment!prev_prin_balance,2))</f>
        <v/>
      </c>
      <c r="F449" s="56"/>
      <c r="G449" s="99"/>
      <c r="H449" s="99"/>
      <c r="I449" s="58" t="str">
        <f>IF(B449="","",Payment!prev_fee_balance+G449-H449)</f>
        <v/>
      </c>
      <c r="J449" s="58" t="str">
        <f>IF(B449="","",IF(ISBLANK(D449),MIN(C449-H449,Payment!prev_int_balance+E449),0))</f>
        <v/>
      </c>
      <c r="K449" s="58" t="str">
        <f>IF(B449="","",(Payment!prev_int_balance+E449)-J449)</f>
        <v/>
      </c>
      <c r="L449" s="58" t="str">
        <f t="shared" si="0"/>
        <v/>
      </c>
      <c r="M449" s="58" t="str">
        <f>IF(B449="","",Payment!prev_prin_balance-L449)</f>
        <v/>
      </c>
      <c r="N449" s="58" t="str">
        <f t="shared" si="1"/>
        <v/>
      </c>
      <c r="O449" s="31"/>
      <c r="P449" s="78"/>
      <c r="Q449" s="31"/>
      <c r="R449" s="31"/>
      <c r="S449" s="31"/>
      <c r="T449" s="31"/>
      <c r="U449" s="31"/>
      <c r="V449" s="31"/>
      <c r="W449" s="31"/>
      <c r="X449" s="31"/>
      <c r="Y449" s="31"/>
      <c r="Z449" s="31"/>
    </row>
    <row r="450" spans="1:26" ht="12.75" customHeight="1" x14ac:dyDescent="0.3">
      <c r="A450" s="51" t="str">
        <f>IF(OR(Payment!prev_total_owed&lt;=0,Payment!prev_total_owed=""),"",Payment!prev_pmt_num+1)</f>
        <v/>
      </c>
      <c r="B450" s="84"/>
      <c r="C450" s="99"/>
      <c r="D450" s="100"/>
      <c r="E450" s="58" t="str">
        <f>IF(B450="","",ROUND((B450-Payment!prev_date)*$N$8*Payment!prev_prin_balance,2))</f>
        <v/>
      </c>
      <c r="F450" s="56"/>
      <c r="G450" s="99"/>
      <c r="H450" s="99"/>
      <c r="I450" s="58" t="str">
        <f>IF(B450="","",Payment!prev_fee_balance+G450-H450)</f>
        <v/>
      </c>
      <c r="J450" s="58" t="str">
        <f>IF(B450="","",IF(ISBLANK(D450),MIN(C450-H450,Payment!prev_int_balance+E450),0))</f>
        <v/>
      </c>
      <c r="K450" s="58" t="str">
        <f>IF(B450="","",(Payment!prev_int_balance+E450)-J450)</f>
        <v/>
      </c>
      <c r="L450" s="58" t="str">
        <f t="shared" si="0"/>
        <v/>
      </c>
      <c r="M450" s="58" t="str">
        <f>IF(B450="","",Payment!prev_prin_balance-L450)</f>
        <v/>
      </c>
      <c r="N450" s="58" t="str">
        <f t="shared" si="1"/>
        <v/>
      </c>
      <c r="O450" s="31"/>
      <c r="P450" s="78"/>
      <c r="Q450" s="31"/>
      <c r="R450" s="31"/>
      <c r="S450" s="31"/>
      <c r="T450" s="31"/>
      <c r="U450" s="31"/>
      <c r="V450" s="31"/>
      <c r="W450" s="31"/>
      <c r="X450" s="31"/>
      <c r="Y450" s="31"/>
      <c r="Z450" s="31"/>
    </row>
    <row r="451" spans="1:26" ht="12.75" customHeight="1" x14ac:dyDescent="0.3">
      <c r="A451" s="51" t="str">
        <f>IF(OR(Payment!prev_total_owed&lt;=0,Payment!prev_total_owed=""),"",Payment!prev_pmt_num+1)</f>
        <v/>
      </c>
      <c r="B451" s="84"/>
      <c r="C451" s="99"/>
      <c r="D451" s="100"/>
      <c r="E451" s="58" t="str">
        <f>IF(B451="","",ROUND((B451-Payment!prev_date)*$N$8*Payment!prev_prin_balance,2))</f>
        <v/>
      </c>
      <c r="F451" s="56"/>
      <c r="G451" s="99"/>
      <c r="H451" s="99"/>
      <c r="I451" s="58" t="str">
        <f>IF(B451="","",Payment!prev_fee_balance+G451-H451)</f>
        <v/>
      </c>
      <c r="J451" s="58" t="str">
        <f>IF(B451="","",IF(ISBLANK(D451),MIN(C451-H451,Payment!prev_int_balance+E451),0))</f>
        <v/>
      </c>
      <c r="K451" s="58" t="str">
        <f>IF(B451="","",(Payment!prev_int_balance+E451)-J451)</f>
        <v/>
      </c>
      <c r="L451" s="58" t="str">
        <f t="shared" si="0"/>
        <v/>
      </c>
      <c r="M451" s="58" t="str">
        <f>IF(B451="","",Payment!prev_prin_balance-L451)</f>
        <v/>
      </c>
      <c r="N451" s="58" t="str">
        <f t="shared" si="1"/>
        <v/>
      </c>
      <c r="O451" s="31"/>
      <c r="P451" s="78"/>
      <c r="Q451" s="31"/>
      <c r="R451" s="31"/>
      <c r="S451" s="31"/>
      <c r="T451" s="31"/>
      <c r="U451" s="31"/>
      <c r="V451" s="31"/>
      <c r="W451" s="31"/>
      <c r="X451" s="31"/>
      <c r="Y451" s="31"/>
      <c r="Z451" s="31"/>
    </row>
    <row r="452" spans="1:26" ht="12.75" customHeight="1" x14ac:dyDescent="0.3">
      <c r="A452" s="51" t="str">
        <f>IF(OR(Payment!prev_total_owed&lt;=0,Payment!prev_total_owed=""),"",Payment!prev_pmt_num+1)</f>
        <v/>
      </c>
      <c r="B452" s="84"/>
      <c r="C452" s="99"/>
      <c r="D452" s="100"/>
      <c r="E452" s="58" t="str">
        <f>IF(B452="","",ROUND((B452-Payment!prev_date)*$N$8*Payment!prev_prin_balance,2))</f>
        <v/>
      </c>
      <c r="F452" s="56"/>
      <c r="G452" s="99"/>
      <c r="H452" s="99"/>
      <c r="I452" s="58" t="str">
        <f>IF(B452="","",Payment!prev_fee_balance+G452-H452)</f>
        <v/>
      </c>
      <c r="J452" s="58" t="str">
        <f>IF(B452="","",IF(ISBLANK(D452),MIN(C452-H452,Payment!prev_int_balance+E452),0))</f>
        <v/>
      </c>
      <c r="K452" s="58" t="str">
        <f>IF(B452="","",(Payment!prev_int_balance+E452)-J452)</f>
        <v/>
      </c>
      <c r="L452" s="58" t="str">
        <f t="shared" si="0"/>
        <v/>
      </c>
      <c r="M452" s="58" t="str">
        <f>IF(B452="","",Payment!prev_prin_balance-L452)</f>
        <v/>
      </c>
      <c r="N452" s="58" t="str">
        <f t="shared" si="1"/>
        <v/>
      </c>
      <c r="O452" s="31"/>
      <c r="P452" s="78"/>
      <c r="Q452" s="31"/>
      <c r="R452" s="31"/>
      <c r="S452" s="31"/>
      <c r="T452" s="31"/>
      <c r="U452" s="31"/>
      <c r="V452" s="31"/>
      <c r="W452" s="31"/>
      <c r="X452" s="31"/>
      <c r="Y452" s="31"/>
      <c r="Z452" s="31"/>
    </row>
    <row r="453" spans="1:26" ht="12.75" customHeight="1" x14ac:dyDescent="0.3">
      <c r="A453" s="51" t="str">
        <f>IF(OR(Payment!prev_total_owed&lt;=0,Payment!prev_total_owed=""),"",Payment!prev_pmt_num+1)</f>
        <v/>
      </c>
      <c r="B453" s="84"/>
      <c r="C453" s="99"/>
      <c r="D453" s="100"/>
      <c r="E453" s="58" t="str">
        <f>IF(B453="","",ROUND((B453-Payment!prev_date)*$N$8*Payment!prev_prin_balance,2))</f>
        <v/>
      </c>
      <c r="F453" s="56"/>
      <c r="G453" s="99"/>
      <c r="H453" s="99"/>
      <c r="I453" s="58" t="str">
        <f>IF(B453="","",Payment!prev_fee_balance+G453-H453)</f>
        <v/>
      </c>
      <c r="J453" s="58" t="str">
        <f>IF(B453="","",IF(ISBLANK(D453),MIN(C453-H453,Payment!prev_int_balance+E453),0))</f>
        <v/>
      </c>
      <c r="K453" s="58" t="str">
        <f>IF(B453="","",(Payment!prev_int_balance+E453)-J453)</f>
        <v/>
      </c>
      <c r="L453" s="58" t="str">
        <f t="shared" si="0"/>
        <v/>
      </c>
      <c r="M453" s="58" t="str">
        <f>IF(B453="","",Payment!prev_prin_balance-L453)</f>
        <v/>
      </c>
      <c r="N453" s="58" t="str">
        <f t="shared" si="1"/>
        <v/>
      </c>
      <c r="O453" s="31"/>
      <c r="P453" s="78"/>
      <c r="Q453" s="31"/>
      <c r="R453" s="31"/>
      <c r="S453" s="31"/>
      <c r="T453" s="31"/>
      <c r="U453" s="31"/>
      <c r="V453" s="31"/>
      <c r="W453" s="31"/>
      <c r="X453" s="31"/>
      <c r="Y453" s="31"/>
      <c r="Z453" s="31"/>
    </row>
    <row r="454" spans="1:26" ht="12.75" customHeight="1" x14ac:dyDescent="0.3">
      <c r="A454" s="51" t="str">
        <f>IF(OR(Payment!prev_total_owed&lt;=0,Payment!prev_total_owed=""),"",Payment!prev_pmt_num+1)</f>
        <v/>
      </c>
      <c r="B454" s="84"/>
      <c r="C454" s="99"/>
      <c r="D454" s="100"/>
      <c r="E454" s="58" t="str">
        <f>IF(B454="","",ROUND((B454-Payment!prev_date)*$N$8*Payment!prev_prin_balance,2))</f>
        <v/>
      </c>
      <c r="F454" s="56"/>
      <c r="G454" s="99"/>
      <c r="H454" s="99"/>
      <c r="I454" s="58" t="str">
        <f>IF(B454="","",Payment!prev_fee_balance+G454-H454)</f>
        <v/>
      </c>
      <c r="J454" s="58" t="str">
        <f>IF(B454="","",IF(ISBLANK(D454),MIN(C454-H454,Payment!prev_int_balance+E454),0))</f>
        <v/>
      </c>
      <c r="K454" s="58" t="str">
        <f>IF(B454="","",(Payment!prev_int_balance+E454)-J454)</f>
        <v/>
      </c>
      <c r="L454" s="58" t="str">
        <f t="shared" si="0"/>
        <v/>
      </c>
      <c r="M454" s="58" t="str">
        <f>IF(B454="","",Payment!prev_prin_balance-L454)</f>
        <v/>
      </c>
      <c r="N454" s="58" t="str">
        <f t="shared" si="1"/>
        <v/>
      </c>
      <c r="O454" s="31"/>
      <c r="P454" s="78"/>
      <c r="Q454" s="31"/>
      <c r="R454" s="31"/>
      <c r="S454" s="31"/>
      <c r="T454" s="31"/>
      <c r="U454" s="31"/>
      <c r="V454" s="31"/>
      <c r="W454" s="31"/>
      <c r="X454" s="31"/>
      <c r="Y454" s="31"/>
      <c r="Z454" s="31"/>
    </row>
    <row r="455" spans="1:26" ht="12.75" customHeight="1" x14ac:dyDescent="0.3">
      <c r="A455" s="51" t="str">
        <f>IF(OR(Payment!prev_total_owed&lt;=0,Payment!prev_total_owed=""),"",Payment!prev_pmt_num+1)</f>
        <v/>
      </c>
      <c r="B455" s="84"/>
      <c r="C455" s="99"/>
      <c r="D455" s="100"/>
      <c r="E455" s="58" t="str">
        <f>IF(B455="","",ROUND((B455-Payment!prev_date)*$N$8*Payment!prev_prin_balance,2))</f>
        <v/>
      </c>
      <c r="F455" s="56"/>
      <c r="G455" s="99"/>
      <c r="H455" s="99"/>
      <c r="I455" s="58" t="str">
        <f>IF(B455="","",Payment!prev_fee_balance+G455-H455)</f>
        <v/>
      </c>
      <c r="J455" s="58" t="str">
        <f>IF(B455="","",IF(ISBLANK(D455),MIN(C455-H455,Payment!prev_int_balance+E455),0))</f>
        <v/>
      </c>
      <c r="K455" s="58" t="str">
        <f>IF(B455="","",(Payment!prev_int_balance+E455)-J455)</f>
        <v/>
      </c>
      <c r="L455" s="58" t="str">
        <f t="shared" si="0"/>
        <v/>
      </c>
      <c r="M455" s="58" t="str">
        <f>IF(B455="","",Payment!prev_prin_balance-L455)</f>
        <v/>
      </c>
      <c r="N455" s="58" t="str">
        <f t="shared" si="1"/>
        <v/>
      </c>
      <c r="O455" s="31"/>
      <c r="P455" s="78"/>
      <c r="Q455" s="31"/>
      <c r="R455" s="31"/>
      <c r="S455" s="31"/>
      <c r="T455" s="31"/>
      <c r="U455" s="31"/>
      <c r="V455" s="31"/>
      <c r="W455" s="31"/>
      <c r="X455" s="31"/>
      <c r="Y455" s="31"/>
      <c r="Z455" s="31"/>
    </row>
    <row r="456" spans="1:26" ht="12.75" customHeight="1" x14ac:dyDescent="0.3">
      <c r="A456" s="51" t="str">
        <f>IF(OR(Payment!prev_total_owed&lt;=0,Payment!prev_total_owed=""),"",Payment!prev_pmt_num+1)</f>
        <v/>
      </c>
      <c r="B456" s="84"/>
      <c r="C456" s="99"/>
      <c r="D456" s="100"/>
      <c r="E456" s="58" t="str">
        <f>IF(B456="","",ROUND((B456-Payment!prev_date)*$N$8*Payment!prev_prin_balance,2))</f>
        <v/>
      </c>
      <c r="F456" s="56"/>
      <c r="G456" s="99"/>
      <c r="H456" s="99"/>
      <c r="I456" s="58" t="str">
        <f>IF(B456="","",Payment!prev_fee_balance+G456-H456)</f>
        <v/>
      </c>
      <c r="J456" s="58" t="str">
        <f>IF(B456="","",IF(ISBLANK(D456),MIN(C456-H456,Payment!prev_int_balance+E456),0))</f>
        <v/>
      </c>
      <c r="K456" s="58" t="str">
        <f>IF(B456="","",(Payment!prev_int_balance+E456)-J456)</f>
        <v/>
      </c>
      <c r="L456" s="58" t="str">
        <f t="shared" si="0"/>
        <v/>
      </c>
      <c r="M456" s="58" t="str">
        <f>IF(B456="","",Payment!prev_prin_balance-L456)</f>
        <v/>
      </c>
      <c r="N456" s="58" t="str">
        <f t="shared" si="1"/>
        <v/>
      </c>
      <c r="O456" s="31"/>
      <c r="P456" s="78"/>
      <c r="Q456" s="31"/>
      <c r="R456" s="31"/>
      <c r="S456" s="31"/>
      <c r="T456" s="31"/>
      <c r="U456" s="31"/>
      <c r="V456" s="31"/>
      <c r="W456" s="31"/>
      <c r="X456" s="31"/>
      <c r="Y456" s="31"/>
      <c r="Z456" s="31"/>
    </row>
    <row r="457" spans="1:26" ht="12.75" customHeight="1" x14ac:dyDescent="0.3">
      <c r="A457" s="51" t="str">
        <f>IF(OR(Payment!prev_total_owed&lt;=0,Payment!prev_total_owed=""),"",Payment!prev_pmt_num+1)</f>
        <v/>
      </c>
      <c r="B457" s="84"/>
      <c r="C457" s="99"/>
      <c r="D457" s="100"/>
      <c r="E457" s="58" t="str">
        <f>IF(B457="","",ROUND((B457-Payment!prev_date)*$N$8*Payment!prev_prin_balance,2))</f>
        <v/>
      </c>
      <c r="F457" s="56"/>
      <c r="G457" s="99"/>
      <c r="H457" s="99"/>
      <c r="I457" s="58" t="str">
        <f>IF(B457="","",Payment!prev_fee_balance+G457-H457)</f>
        <v/>
      </c>
      <c r="J457" s="58" t="str">
        <f>IF(B457="","",IF(ISBLANK(D457),MIN(C457-H457,Payment!prev_int_balance+E457),0))</f>
        <v/>
      </c>
      <c r="K457" s="58" t="str">
        <f>IF(B457="","",(Payment!prev_int_balance+E457)-J457)</f>
        <v/>
      </c>
      <c r="L457" s="58" t="str">
        <f t="shared" si="0"/>
        <v/>
      </c>
      <c r="M457" s="58" t="str">
        <f>IF(B457="","",Payment!prev_prin_balance-L457)</f>
        <v/>
      </c>
      <c r="N457" s="58" t="str">
        <f t="shared" si="1"/>
        <v/>
      </c>
      <c r="O457" s="31"/>
      <c r="P457" s="78"/>
      <c r="Q457" s="31"/>
      <c r="R457" s="31"/>
      <c r="S457" s="31"/>
      <c r="T457" s="31"/>
      <c r="U457" s="31"/>
      <c r="V457" s="31"/>
      <c r="W457" s="31"/>
      <c r="X457" s="31"/>
      <c r="Y457" s="31"/>
      <c r="Z457" s="31"/>
    </row>
    <row r="458" spans="1:26" ht="12.75" customHeight="1" x14ac:dyDescent="0.3">
      <c r="A458" s="51" t="str">
        <f>IF(OR(Payment!prev_total_owed&lt;=0,Payment!prev_total_owed=""),"",Payment!prev_pmt_num+1)</f>
        <v/>
      </c>
      <c r="B458" s="84"/>
      <c r="C458" s="99"/>
      <c r="D458" s="100"/>
      <c r="E458" s="58" t="str">
        <f>IF(B458="","",ROUND((B458-Payment!prev_date)*$N$8*Payment!prev_prin_balance,2))</f>
        <v/>
      </c>
      <c r="F458" s="56"/>
      <c r="G458" s="99"/>
      <c r="H458" s="99"/>
      <c r="I458" s="58" t="str">
        <f>IF(B458="","",Payment!prev_fee_balance+G458-H458)</f>
        <v/>
      </c>
      <c r="J458" s="58" t="str">
        <f>IF(B458="","",IF(ISBLANK(D458),MIN(C458-H458,Payment!prev_int_balance+E458),0))</f>
        <v/>
      </c>
      <c r="K458" s="58" t="str">
        <f>IF(B458="","",(Payment!prev_int_balance+E458)-J458)</f>
        <v/>
      </c>
      <c r="L458" s="58" t="str">
        <f t="shared" si="0"/>
        <v/>
      </c>
      <c r="M458" s="58" t="str">
        <f>IF(B458="","",Payment!prev_prin_balance-L458)</f>
        <v/>
      </c>
      <c r="N458" s="58" t="str">
        <f t="shared" si="1"/>
        <v/>
      </c>
      <c r="O458" s="31"/>
      <c r="P458" s="78"/>
      <c r="Q458" s="31"/>
      <c r="R458" s="31"/>
      <c r="S458" s="31"/>
      <c r="T458" s="31"/>
      <c r="U458" s="31"/>
      <c r="V458" s="31"/>
      <c r="W458" s="31"/>
      <c r="X458" s="31"/>
      <c r="Y458" s="31"/>
      <c r="Z458" s="31"/>
    </row>
    <row r="459" spans="1:26" ht="12.75" customHeight="1" x14ac:dyDescent="0.3">
      <c r="A459" s="51" t="str">
        <f>IF(OR(Payment!prev_total_owed&lt;=0,Payment!prev_total_owed=""),"",Payment!prev_pmt_num+1)</f>
        <v/>
      </c>
      <c r="B459" s="84"/>
      <c r="C459" s="99"/>
      <c r="D459" s="100"/>
      <c r="E459" s="58" t="str">
        <f>IF(B459="","",ROUND((B459-Payment!prev_date)*$N$8*Payment!prev_prin_balance,2))</f>
        <v/>
      </c>
      <c r="F459" s="56"/>
      <c r="G459" s="99"/>
      <c r="H459" s="99"/>
      <c r="I459" s="58" t="str">
        <f>IF(B459="","",Payment!prev_fee_balance+G459-H459)</f>
        <v/>
      </c>
      <c r="J459" s="58" t="str">
        <f>IF(B459="","",IF(ISBLANK(D459),MIN(C459-H459,Payment!prev_int_balance+E459),0))</f>
        <v/>
      </c>
      <c r="K459" s="58" t="str">
        <f>IF(B459="","",(Payment!prev_int_balance+E459)-J459)</f>
        <v/>
      </c>
      <c r="L459" s="58" t="str">
        <f t="shared" si="0"/>
        <v/>
      </c>
      <c r="M459" s="58" t="str">
        <f>IF(B459="","",Payment!prev_prin_balance-L459)</f>
        <v/>
      </c>
      <c r="N459" s="58" t="str">
        <f t="shared" si="1"/>
        <v/>
      </c>
      <c r="O459" s="31"/>
      <c r="P459" s="78"/>
      <c r="Q459" s="31"/>
      <c r="R459" s="31"/>
      <c r="S459" s="31"/>
      <c r="T459" s="31"/>
      <c r="U459" s="31"/>
      <c r="V459" s="31"/>
      <c r="W459" s="31"/>
      <c r="X459" s="31"/>
      <c r="Y459" s="31"/>
      <c r="Z459" s="31"/>
    </row>
    <row r="460" spans="1:26" ht="12.75" customHeight="1" x14ac:dyDescent="0.3">
      <c r="A460" s="51" t="str">
        <f>IF(OR(Payment!prev_total_owed&lt;=0,Payment!prev_total_owed=""),"",Payment!prev_pmt_num+1)</f>
        <v/>
      </c>
      <c r="B460" s="84"/>
      <c r="C460" s="99"/>
      <c r="D460" s="100"/>
      <c r="E460" s="58" t="str">
        <f>IF(B460="","",ROUND((B460-Payment!prev_date)*$N$8*Payment!prev_prin_balance,2))</f>
        <v/>
      </c>
      <c r="F460" s="56"/>
      <c r="G460" s="99"/>
      <c r="H460" s="99"/>
      <c r="I460" s="58" t="str">
        <f>IF(B460="","",Payment!prev_fee_balance+G460-H460)</f>
        <v/>
      </c>
      <c r="J460" s="58" t="str">
        <f>IF(B460="","",IF(ISBLANK(D460),MIN(C460-H460,Payment!prev_int_balance+E460),0))</f>
        <v/>
      </c>
      <c r="K460" s="58" t="str">
        <f>IF(B460="","",(Payment!prev_int_balance+E460)-J460)</f>
        <v/>
      </c>
      <c r="L460" s="58" t="str">
        <f t="shared" si="0"/>
        <v/>
      </c>
      <c r="M460" s="58" t="str">
        <f>IF(B460="","",Payment!prev_prin_balance-L460)</f>
        <v/>
      </c>
      <c r="N460" s="58" t="str">
        <f t="shared" si="1"/>
        <v/>
      </c>
      <c r="O460" s="31"/>
      <c r="P460" s="78"/>
      <c r="Q460" s="31"/>
      <c r="R460" s="31"/>
      <c r="S460" s="31"/>
      <c r="T460" s="31"/>
      <c r="U460" s="31"/>
      <c r="V460" s="31"/>
      <c r="W460" s="31"/>
      <c r="X460" s="31"/>
      <c r="Y460" s="31"/>
      <c r="Z460" s="31"/>
    </row>
    <row r="461" spans="1:26" ht="12.75" customHeight="1" x14ac:dyDescent="0.3">
      <c r="A461" s="51" t="str">
        <f>IF(OR(Payment!prev_total_owed&lt;=0,Payment!prev_total_owed=""),"",Payment!prev_pmt_num+1)</f>
        <v/>
      </c>
      <c r="B461" s="84"/>
      <c r="C461" s="99"/>
      <c r="D461" s="100"/>
      <c r="E461" s="58" t="str">
        <f>IF(B461="","",ROUND((B461-Payment!prev_date)*$N$8*Payment!prev_prin_balance,2))</f>
        <v/>
      </c>
      <c r="F461" s="56"/>
      <c r="G461" s="99"/>
      <c r="H461" s="99"/>
      <c r="I461" s="58" t="str">
        <f>IF(B461="","",Payment!prev_fee_balance+G461-H461)</f>
        <v/>
      </c>
      <c r="J461" s="58" t="str">
        <f>IF(B461="","",IF(ISBLANK(D461),MIN(C461-H461,Payment!prev_int_balance+E461),0))</f>
        <v/>
      </c>
      <c r="K461" s="58" t="str">
        <f>IF(B461="","",(Payment!prev_int_balance+E461)-J461)</f>
        <v/>
      </c>
      <c r="L461" s="58" t="str">
        <f t="shared" si="0"/>
        <v/>
      </c>
      <c r="M461" s="58" t="str">
        <f>IF(B461="","",Payment!prev_prin_balance-L461)</f>
        <v/>
      </c>
      <c r="N461" s="58" t="str">
        <f t="shared" si="1"/>
        <v/>
      </c>
      <c r="O461" s="31"/>
      <c r="P461" s="78"/>
      <c r="Q461" s="31"/>
      <c r="R461" s="31"/>
      <c r="S461" s="31"/>
      <c r="T461" s="31"/>
      <c r="U461" s="31"/>
      <c r="V461" s="31"/>
      <c r="W461" s="31"/>
      <c r="X461" s="31"/>
      <c r="Y461" s="31"/>
      <c r="Z461" s="31"/>
    </row>
    <row r="462" spans="1:26" ht="12.75" customHeight="1" x14ac:dyDescent="0.3">
      <c r="A462" s="51" t="str">
        <f>IF(OR(Payment!prev_total_owed&lt;=0,Payment!prev_total_owed=""),"",Payment!prev_pmt_num+1)</f>
        <v/>
      </c>
      <c r="B462" s="84"/>
      <c r="C462" s="99"/>
      <c r="D462" s="100"/>
      <c r="E462" s="58" t="str">
        <f>IF(B462="","",ROUND((B462-Payment!prev_date)*$N$8*Payment!prev_prin_balance,2))</f>
        <v/>
      </c>
      <c r="F462" s="56"/>
      <c r="G462" s="99"/>
      <c r="H462" s="99"/>
      <c r="I462" s="58" t="str">
        <f>IF(B462="","",Payment!prev_fee_balance+G462-H462)</f>
        <v/>
      </c>
      <c r="J462" s="58" t="str">
        <f>IF(B462="","",IF(ISBLANK(D462),MIN(C462-H462,Payment!prev_int_balance+E462),0))</f>
        <v/>
      </c>
      <c r="K462" s="58" t="str">
        <f>IF(B462="","",(Payment!prev_int_balance+E462)-J462)</f>
        <v/>
      </c>
      <c r="L462" s="58" t="str">
        <f t="shared" si="0"/>
        <v/>
      </c>
      <c r="M462" s="58" t="str">
        <f>IF(B462="","",Payment!prev_prin_balance-L462)</f>
        <v/>
      </c>
      <c r="N462" s="58" t="str">
        <f t="shared" si="1"/>
        <v/>
      </c>
      <c r="O462" s="31"/>
      <c r="P462" s="78"/>
      <c r="Q462" s="31"/>
      <c r="R462" s="31"/>
      <c r="S462" s="31"/>
      <c r="T462" s="31"/>
      <c r="U462" s="31"/>
      <c r="V462" s="31"/>
      <c r="W462" s="31"/>
      <c r="X462" s="31"/>
      <c r="Y462" s="31"/>
      <c r="Z462" s="31"/>
    </row>
    <row r="463" spans="1:26" ht="12.75" customHeight="1" x14ac:dyDescent="0.3">
      <c r="A463" s="51" t="str">
        <f>IF(OR(Payment!prev_total_owed&lt;=0,Payment!prev_total_owed=""),"",Payment!prev_pmt_num+1)</f>
        <v/>
      </c>
      <c r="B463" s="84"/>
      <c r="C463" s="99"/>
      <c r="D463" s="100"/>
      <c r="E463" s="58" t="str">
        <f>IF(B463="","",ROUND((B463-Payment!prev_date)*$N$8*Payment!prev_prin_balance,2))</f>
        <v/>
      </c>
      <c r="F463" s="56"/>
      <c r="G463" s="99"/>
      <c r="H463" s="99"/>
      <c r="I463" s="58" t="str">
        <f>IF(B463="","",Payment!prev_fee_balance+G463-H463)</f>
        <v/>
      </c>
      <c r="J463" s="58" t="str">
        <f>IF(B463="","",IF(ISBLANK(D463),MIN(C463-H463,Payment!prev_int_balance+E463),0))</f>
        <v/>
      </c>
      <c r="K463" s="58" t="str">
        <f>IF(B463="","",(Payment!prev_int_balance+E463)-J463)</f>
        <v/>
      </c>
      <c r="L463" s="58" t="str">
        <f t="shared" si="0"/>
        <v/>
      </c>
      <c r="M463" s="58" t="str">
        <f>IF(B463="","",Payment!prev_prin_balance-L463)</f>
        <v/>
      </c>
      <c r="N463" s="58" t="str">
        <f t="shared" si="1"/>
        <v/>
      </c>
      <c r="O463" s="31"/>
      <c r="P463" s="78"/>
      <c r="Q463" s="31"/>
      <c r="R463" s="31"/>
      <c r="S463" s="31"/>
      <c r="T463" s="31"/>
      <c r="U463" s="31"/>
      <c r="V463" s="31"/>
      <c r="W463" s="31"/>
      <c r="X463" s="31"/>
      <c r="Y463" s="31"/>
      <c r="Z463" s="31"/>
    </row>
    <row r="464" spans="1:26" ht="12.75" customHeight="1" x14ac:dyDescent="0.3">
      <c r="A464" s="51" t="str">
        <f>IF(OR(Payment!prev_total_owed&lt;=0,Payment!prev_total_owed=""),"",Payment!prev_pmt_num+1)</f>
        <v/>
      </c>
      <c r="B464" s="84"/>
      <c r="C464" s="99"/>
      <c r="D464" s="100"/>
      <c r="E464" s="58" t="str">
        <f>IF(B464="","",ROUND((B464-Payment!prev_date)*$N$8*Payment!prev_prin_balance,2))</f>
        <v/>
      </c>
      <c r="F464" s="56"/>
      <c r="G464" s="99"/>
      <c r="H464" s="99"/>
      <c r="I464" s="58" t="str">
        <f>IF(B464="","",Payment!prev_fee_balance+G464-H464)</f>
        <v/>
      </c>
      <c r="J464" s="58" t="str">
        <f>IF(B464="","",IF(ISBLANK(D464),MIN(C464-H464,Payment!prev_int_balance+E464),0))</f>
        <v/>
      </c>
      <c r="K464" s="58" t="str">
        <f>IF(B464="","",(Payment!prev_int_balance+E464)-J464)</f>
        <v/>
      </c>
      <c r="L464" s="58" t="str">
        <f t="shared" si="0"/>
        <v/>
      </c>
      <c r="M464" s="58" t="str">
        <f>IF(B464="","",Payment!prev_prin_balance-L464)</f>
        <v/>
      </c>
      <c r="N464" s="58" t="str">
        <f t="shared" si="1"/>
        <v/>
      </c>
      <c r="O464" s="31"/>
      <c r="P464" s="78"/>
      <c r="Q464" s="31"/>
      <c r="R464" s="31"/>
      <c r="S464" s="31"/>
      <c r="T464" s="31"/>
      <c r="U464" s="31"/>
      <c r="V464" s="31"/>
      <c r="W464" s="31"/>
      <c r="X464" s="31"/>
      <c r="Y464" s="31"/>
      <c r="Z464" s="31"/>
    </row>
    <row r="465" spans="1:26" ht="12.75" customHeight="1" x14ac:dyDescent="0.3">
      <c r="A465" s="51" t="str">
        <f>IF(OR(Payment!prev_total_owed&lt;=0,Payment!prev_total_owed=""),"",Payment!prev_pmt_num+1)</f>
        <v/>
      </c>
      <c r="B465" s="84"/>
      <c r="C465" s="99"/>
      <c r="D465" s="100"/>
      <c r="E465" s="58" t="str">
        <f>IF(B465="","",ROUND((B465-Payment!prev_date)*$N$8*Payment!prev_prin_balance,2))</f>
        <v/>
      </c>
      <c r="F465" s="56"/>
      <c r="G465" s="99"/>
      <c r="H465" s="99"/>
      <c r="I465" s="58" t="str">
        <f>IF(B465="","",Payment!prev_fee_balance+G465-H465)</f>
        <v/>
      </c>
      <c r="J465" s="58" t="str">
        <f>IF(B465="","",IF(ISBLANK(D465),MIN(C465-H465,Payment!prev_int_balance+E465),0))</f>
        <v/>
      </c>
      <c r="K465" s="58" t="str">
        <f>IF(B465="","",(Payment!prev_int_balance+E465)-J465)</f>
        <v/>
      </c>
      <c r="L465" s="58" t="str">
        <f t="shared" si="0"/>
        <v/>
      </c>
      <c r="M465" s="58" t="str">
        <f>IF(B465="","",Payment!prev_prin_balance-L465)</f>
        <v/>
      </c>
      <c r="N465" s="58" t="str">
        <f t="shared" si="1"/>
        <v/>
      </c>
      <c r="O465" s="31"/>
      <c r="P465" s="78"/>
      <c r="Q465" s="31"/>
      <c r="R465" s="31"/>
      <c r="S465" s="31"/>
      <c r="T465" s="31"/>
      <c r="U465" s="31"/>
      <c r="V465" s="31"/>
      <c r="W465" s="31"/>
      <c r="X465" s="31"/>
      <c r="Y465" s="31"/>
      <c r="Z465" s="31"/>
    </row>
    <row r="466" spans="1:26" ht="12.75" customHeight="1" x14ac:dyDescent="0.3">
      <c r="A466" s="51" t="str">
        <f>IF(OR(Payment!prev_total_owed&lt;=0,Payment!prev_total_owed=""),"",Payment!prev_pmt_num+1)</f>
        <v/>
      </c>
      <c r="B466" s="84"/>
      <c r="C466" s="99"/>
      <c r="D466" s="100"/>
      <c r="E466" s="58" t="str">
        <f>IF(B466="","",ROUND((B466-Payment!prev_date)*$N$8*Payment!prev_prin_balance,2))</f>
        <v/>
      </c>
      <c r="F466" s="56"/>
      <c r="G466" s="99"/>
      <c r="H466" s="99"/>
      <c r="I466" s="58" t="str">
        <f>IF(B466="","",Payment!prev_fee_balance+G466-H466)</f>
        <v/>
      </c>
      <c r="J466" s="58" t="str">
        <f>IF(B466="","",IF(ISBLANK(D466),MIN(C466-H466,Payment!prev_int_balance+E466),0))</f>
        <v/>
      </c>
      <c r="K466" s="58" t="str">
        <f>IF(B466="","",(Payment!prev_int_balance+E466)-J466)</f>
        <v/>
      </c>
      <c r="L466" s="58" t="str">
        <f t="shared" si="0"/>
        <v/>
      </c>
      <c r="M466" s="58" t="str">
        <f>IF(B466="","",Payment!prev_prin_balance-L466)</f>
        <v/>
      </c>
      <c r="N466" s="58" t="str">
        <f t="shared" si="1"/>
        <v/>
      </c>
      <c r="O466" s="31"/>
      <c r="P466" s="78"/>
      <c r="Q466" s="31"/>
      <c r="R466" s="31"/>
      <c r="S466" s="31"/>
      <c r="T466" s="31"/>
      <c r="U466" s="31"/>
      <c r="V466" s="31"/>
      <c r="W466" s="31"/>
      <c r="X466" s="31"/>
      <c r="Y466" s="31"/>
      <c r="Z466" s="31"/>
    </row>
    <row r="467" spans="1:26" ht="12.75" customHeight="1" x14ac:dyDescent="0.3">
      <c r="A467" s="51" t="str">
        <f>IF(OR(Payment!prev_total_owed&lt;=0,Payment!prev_total_owed=""),"",Payment!prev_pmt_num+1)</f>
        <v/>
      </c>
      <c r="B467" s="84"/>
      <c r="C467" s="99"/>
      <c r="D467" s="100"/>
      <c r="E467" s="58" t="str">
        <f>IF(B467="","",ROUND((B467-Payment!prev_date)*$N$8*Payment!prev_prin_balance,2))</f>
        <v/>
      </c>
      <c r="F467" s="56"/>
      <c r="G467" s="99"/>
      <c r="H467" s="99"/>
      <c r="I467" s="58" t="str">
        <f>IF(B467="","",Payment!prev_fee_balance+G467-H467)</f>
        <v/>
      </c>
      <c r="J467" s="58" t="str">
        <f>IF(B467="","",IF(ISBLANK(D467),MIN(C467-H467,Payment!prev_int_balance+E467),0))</f>
        <v/>
      </c>
      <c r="K467" s="58" t="str">
        <f>IF(B467="","",(Payment!prev_int_balance+E467)-J467)</f>
        <v/>
      </c>
      <c r="L467" s="58" t="str">
        <f t="shared" si="0"/>
        <v/>
      </c>
      <c r="M467" s="58" t="str">
        <f>IF(B467="","",Payment!prev_prin_balance-L467)</f>
        <v/>
      </c>
      <c r="N467" s="58" t="str">
        <f t="shared" si="1"/>
        <v/>
      </c>
      <c r="O467" s="31"/>
      <c r="P467" s="78"/>
      <c r="Q467" s="31"/>
      <c r="R467" s="31"/>
      <c r="S467" s="31"/>
      <c r="T467" s="31"/>
      <c r="U467" s="31"/>
      <c r="V467" s="31"/>
      <c r="W467" s="31"/>
      <c r="X467" s="31"/>
      <c r="Y467" s="31"/>
      <c r="Z467" s="31"/>
    </row>
    <row r="468" spans="1:26" ht="12.75" customHeight="1" x14ac:dyDescent="0.3">
      <c r="A468" s="51" t="str">
        <f>IF(OR(Payment!prev_total_owed&lt;=0,Payment!prev_total_owed=""),"",Payment!prev_pmt_num+1)</f>
        <v/>
      </c>
      <c r="B468" s="84"/>
      <c r="C468" s="99"/>
      <c r="D468" s="100"/>
      <c r="E468" s="58" t="str">
        <f>IF(B468="","",ROUND((B468-Payment!prev_date)*$N$8*Payment!prev_prin_balance,2))</f>
        <v/>
      </c>
      <c r="F468" s="56"/>
      <c r="G468" s="99"/>
      <c r="H468" s="99"/>
      <c r="I468" s="58" t="str">
        <f>IF(B468="","",Payment!prev_fee_balance+G468-H468)</f>
        <v/>
      </c>
      <c r="J468" s="58" t="str">
        <f>IF(B468="","",IF(ISBLANK(D468),MIN(C468-H468,Payment!prev_int_balance+E468),0))</f>
        <v/>
      </c>
      <c r="K468" s="58" t="str">
        <f>IF(B468="","",(Payment!prev_int_balance+E468)-J468)</f>
        <v/>
      </c>
      <c r="L468" s="58" t="str">
        <f t="shared" si="0"/>
        <v/>
      </c>
      <c r="M468" s="58" t="str">
        <f>IF(B468="","",Payment!prev_prin_balance-L468)</f>
        <v/>
      </c>
      <c r="N468" s="58" t="str">
        <f t="shared" si="1"/>
        <v/>
      </c>
      <c r="O468" s="31"/>
      <c r="P468" s="78"/>
      <c r="Q468" s="31"/>
      <c r="R468" s="31"/>
      <c r="S468" s="31"/>
      <c r="T468" s="31"/>
      <c r="U468" s="31"/>
      <c r="V468" s="31"/>
      <c r="W468" s="31"/>
      <c r="X468" s="31"/>
      <c r="Y468" s="31"/>
      <c r="Z468" s="31"/>
    </row>
    <row r="469" spans="1:26" ht="12.75" customHeight="1" x14ac:dyDescent="0.3">
      <c r="A469" s="51" t="str">
        <f>IF(OR(Payment!prev_total_owed&lt;=0,Payment!prev_total_owed=""),"",Payment!prev_pmt_num+1)</f>
        <v/>
      </c>
      <c r="B469" s="84"/>
      <c r="C469" s="99"/>
      <c r="D469" s="100"/>
      <c r="E469" s="58" t="str">
        <f>IF(B469="","",ROUND((B469-Payment!prev_date)*$N$8*Payment!prev_prin_balance,2))</f>
        <v/>
      </c>
      <c r="F469" s="56"/>
      <c r="G469" s="99"/>
      <c r="H469" s="99"/>
      <c r="I469" s="58" t="str">
        <f>IF(B469="","",Payment!prev_fee_balance+G469-H469)</f>
        <v/>
      </c>
      <c r="J469" s="58" t="str">
        <f>IF(B469="","",IF(ISBLANK(D469),MIN(C469-H469,Payment!prev_int_balance+E469),0))</f>
        <v/>
      </c>
      <c r="K469" s="58" t="str">
        <f>IF(B469="","",(Payment!prev_int_balance+E469)-J469)</f>
        <v/>
      </c>
      <c r="L469" s="58" t="str">
        <f t="shared" si="0"/>
        <v/>
      </c>
      <c r="M469" s="58" t="str">
        <f>IF(B469="","",Payment!prev_prin_balance-L469)</f>
        <v/>
      </c>
      <c r="N469" s="58" t="str">
        <f t="shared" si="1"/>
        <v/>
      </c>
      <c r="O469" s="31"/>
      <c r="P469" s="78"/>
      <c r="Q469" s="31"/>
      <c r="R469" s="31"/>
      <c r="S469" s="31"/>
      <c r="T469" s="31"/>
      <c r="U469" s="31"/>
      <c r="V469" s="31"/>
      <c r="W469" s="31"/>
      <c r="X469" s="31"/>
      <c r="Y469" s="31"/>
      <c r="Z469" s="31"/>
    </row>
    <row r="470" spans="1:26" ht="12.75" customHeight="1" x14ac:dyDescent="0.3">
      <c r="A470" s="51" t="str">
        <f>IF(OR(Payment!prev_total_owed&lt;=0,Payment!prev_total_owed=""),"",Payment!prev_pmt_num+1)</f>
        <v/>
      </c>
      <c r="B470" s="84"/>
      <c r="C470" s="99"/>
      <c r="D470" s="100"/>
      <c r="E470" s="58" t="str">
        <f>IF(B470="","",ROUND((B470-Payment!prev_date)*$N$8*Payment!prev_prin_balance,2))</f>
        <v/>
      </c>
      <c r="F470" s="56"/>
      <c r="G470" s="99"/>
      <c r="H470" s="99"/>
      <c r="I470" s="58" t="str">
        <f>IF(B470="","",Payment!prev_fee_balance+G470-H470)</f>
        <v/>
      </c>
      <c r="J470" s="58" t="str">
        <f>IF(B470="","",IF(ISBLANK(D470),MIN(C470-H470,Payment!prev_int_balance+E470),0))</f>
        <v/>
      </c>
      <c r="K470" s="58" t="str">
        <f>IF(B470="","",(Payment!prev_int_balance+E470)-J470)</f>
        <v/>
      </c>
      <c r="L470" s="58" t="str">
        <f t="shared" si="0"/>
        <v/>
      </c>
      <c r="M470" s="58" t="str">
        <f>IF(B470="","",Payment!prev_prin_balance-L470)</f>
        <v/>
      </c>
      <c r="N470" s="58" t="str">
        <f t="shared" si="1"/>
        <v/>
      </c>
      <c r="O470" s="31"/>
      <c r="P470" s="78"/>
      <c r="Q470" s="31"/>
      <c r="R470" s="31"/>
      <c r="S470" s="31"/>
      <c r="T470" s="31"/>
      <c r="U470" s="31"/>
      <c r="V470" s="31"/>
      <c r="W470" s="31"/>
      <c r="X470" s="31"/>
      <c r="Y470" s="31"/>
      <c r="Z470" s="31"/>
    </row>
    <row r="471" spans="1:26" ht="12.75" customHeight="1" x14ac:dyDescent="0.3">
      <c r="A471" s="51" t="str">
        <f>IF(OR(Payment!prev_total_owed&lt;=0,Payment!prev_total_owed=""),"",Payment!prev_pmt_num+1)</f>
        <v/>
      </c>
      <c r="B471" s="84"/>
      <c r="C471" s="99"/>
      <c r="D471" s="100"/>
      <c r="E471" s="58" t="str">
        <f>IF(B471="","",ROUND((B471-Payment!prev_date)*$N$8*Payment!prev_prin_balance,2))</f>
        <v/>
      </c>
      <c r="F471" s="56"/>
      <c r="G471" s="99"/>
      <c r="H471" s="99"/>
      <c r="I471" s="58" t="str">
        <f>IF(B471="","",Payment!prev_fee_balance+G471-H471)</f>
        <v/>
      </c>
      <c r="J471" s="58" t="str">
        <f>IF(B471="","",IF(ISBLANK(D471),MIN(C471-H471,Payment!prev_int_balance+E471),0))</f>
        <v/>
      </c>
      <c r="K471" s="58" t="str">
        <f>IF(B471="","",(Payment!prev_int_balance+E471)-J471)</f>
        <v/>
      </c>
      <c r="L471" s="58" t="str">
        <f t="shared" si="0"/>
        <v/>
      </c>
      <c r="M471" s="58" t="str">
        <f>IF(B471="","",Payment!prev_prin_balance-L471)</f>
        <v/>
      </c>
      <c r="N471" s="58" t="str">
        <f t="shared" si="1"/>
        <v/>
      </c>
      <c r="O471" s="31"/>
      <c r="P471" s="78"/>
      <c r="Q471" s="31"/>
      <c r="R471" s="31"/>
      <c r="S471" s="31"/>
      <c r="T471" s="31"/>
      <c r="U471" s="31"/>
      <c r="V471" s="31"/>
      <c r="W471" s="31"/>
      <c r="X471" s="31"/>
      <c r="Y471" s="31"/>
      <c r="Z471" s="31"/>
    </row>
    <row r="472" spans="1:26" ht="12.75" customHeight="1" x14ac:dyDescent="0.3">
      <c r="A472" s="51" t="str">
        <f>IF(OR(Payment!prev_total_owed&lt;=0,Payment!prev_total_owed=""),"",Payment!prev_pmt_num+1)</f>
        <v/>
      </c>
      <c r="B472" s="84"/>
      <c r="C472" s="99"/>
      <c r="D472" s="100"/>
      <c r="E472" s="58" t="str">
        <f>IF(B472="","",ROUND((B472-Payment!prev_date)*$N$8*Payment!prev_prin_balance,2))</f>
        <v/>
      </c>
      <c r="F472" s="56"/>
      <c r="G472" s="99"/>
      <c r="H472" s="99"/>
      <c r="I472" s="58" t="str">
        <f>IF(B472="","",Payment!prev_fee_balance+G472-H472)</f>
        <v/>
      </c>
      <c r="J472" s="58" t="str">
        <f>IF(B472="","",IF(ISBLANK(D472),MIN(C472-H472,Payment!prev_int_balance+E472),0))</f>
        <v/>
      </c>
      <c r="K472" s="58" t="str">
        <f>IF(B472="","",(Payment!prev_int_balance+E472)-J472)</f>
        <v/>
      </c>
      <c r="L472" s="58" t="str">
        <f t="shared" si="0"/>
        <v/>
      </c>
      <c r="M472" s="58" t="str">
        <f>IF(B472="","",Payment!prev_prin_balance-L472)</f>
        <v/>
      </c>
      <c r="N472" s="58" t="str">
        <f t="shared" si="1"/>
        <v/>
      </c>
      <c r="O472" s="31"/>
      <c r="P472" s="78"/>
      <c r="Q472" s="31"/>
      <c r="R472" s="31"/>
      <c r="S472" s="31"/>
      <c r="T472" s="31"/>
      <c r="U472" s="31"/>
      <c r="V472" s="31"/>
      <c r="W472" s="31"/>
      <c r="X472" s="31"/>
      <c r="Y472" s="31"/>
      <c r="Z472" s="31"/>
    </row>
    <row r="473" spans="1:26" ht="12.75" customHeight="1" x14ac:dyDescent="0.3">
      <c r="A473" s="51" t="str">
        <f>IF(OR(Payment!prev_total_owed&lt;=0,Payment!prev_total_owed=""),"",Payment!prev_pmt_num+1)</f>
        <v/>
      </c>
      <c r="B473" s="84"/>
      <c r="C473" s="99"/>
      <c r="D473" s="100"/>
      <c r="E473" s="58" t="str">
        <f>IF(B473="","",ROUND((B473-Payment!prev_date)*$N$8*Payment!prev_prin_balance,2))</f>
        <v/>
      </c>
      <c r="F473" s="56"/>
      <c r="G473" s="99"/>
      <c r="H473" s="99"/>
      <c r="I473" s="58" t="str">
        <f>IF(B473="","",Payment!prev_fee_balance+G473-H473)</f>
        <v/>
      </c>
      <c r="J473" s="58" t="str">
        <f>IF(B473="","",IF(ISBLANK(D473),MIN(C473-H473,Payment!prev_int_balance+E473),0))</f>
        <v/>
      </c>
      <c r="K473" s="58" t="str">
        <f>IF(B473="","",(Payment!prev_int_balance+E473)-J473)</f>
        <v/>
      </c>
      <c r="L473" s="58" t="str">
        <f t="shared" si="0"/>
        <v/>
      </c>
      <c r="M473" s="58" t="str">
        <f>IF(B473="","",Payment!prev_prin_balance-L473)</f>
        <v/>
      </c>
      <c r="N473" s="58" t="str">
        <f t="shared" si="1"/>
        <v/>
      </c>
      <c r="O473" s="31"/>
      <c r="P473" s="78"/>
      <c r="Q473" s="31"/>
      <c r="R473" s="31"/>
      <c r="S473" s="31"/>
      <c r="T473" s="31"/>
      <c r="U473" s="31"/>
      <c r="V473" s="31"/>
      <c r="W473" s="31"/>
      <c r="X473" s="31"/>
      <c r="Y473" s="31"/>
      <c r="Z473" s="31"/>
    </row>
    <row r="474" spans="1:26" ht="12.75" customHeight="1" x14ac:dyDescent="0.3">
      <c r="A474" s="51" t="str">
        <f>IF(OR(Payment!prev_total_owed&lt;=0,Payment!prev_total_owed=""),"",Payment!prev_pmt_num+1)</f>
        <v/>
      </c>
      <c r="B474" s="84"/>
      <c r="C474" s="99"/>
      <c r="D474" s="100"/>
      <c r="E474" s="58" t="str">
        <f>IF(B474="","",ROUND((B474-Payment!prev_date)*$N$8*Payment!prev_prin_balance,2))</f>
        <v/>
      </c>
      <c r="F474" s="56"/>
      <c r="G474" s="99"/>
      <c r="H474" s="99"/>
      <c r="I474" s="58" t="str">
        <f>IF(B474="","",Payment!prev_fee_balance+G474-H474)</f>
        <v/>
      </c>
      <c r="J474" s="58" t="str">
        <f>IF(B474="","",IF(ISBLANK(D474),MIN(C474-H474,Payment!prev_int_balance+E474),0))</f>
        <v/>
      </c>
      <c r="K474" s="58" t="str">
        <f>IF(B474="","",(Payment!prev_int_balance+E474)-J474)</f>
        <v/>
      </c>
      <c r="L474" s="58" t="str">
        <f t="shared" si="0"/>
        <v/>
      </c>
      <c r="M474" s="58" t="str">
        <f>IF(B474="","",Payment!prev_prin_balance-L474)</f>
        <v/>
      </c>
      <c r="N474" s="58" t="str">
        <f t="shared" si="1"/>
        <v/>
      </c>
      <c r="O474" s="31"/>
      <c r="P474" s="78"/>
      <c r="Q474" s="31"/>
      <c r="R474" s="31"/>
      <c r="S474" s="31"/>
      <c r="T474" s="31"/>
      <c r="U474" s="31"/>
      <c r="V474" s="31"/>
      <c r="W474" s="31"/>
      <c r="X474" s="31"/>
      <c r="Y474" s="31"/>
      <c r="Z474" s="31"/>
    </row>
    <row r="475" spans="1:26" ht="12.75" customHeight="1" x14ac:dyDescent="0.3">
      <c r="A475" s="51" t="str">
        <f>IF(OR(Payment!prev_total_owed&lt;=0,Payment!prev_total_owed=""),"",Payment!prev_pmt_num+1)</f>
        <v/>
      </c>
      <c r="B475" s="84"/>
      <c r="C475" s="99"/>
      <c r="D475" s="100"/>
      <c r="E475" s="58" t="str">
        <f>IF(B475="","",ROUND((B475-Payment!prev_date)*$N$8*Payment!prev_prin_balance,2))</f>
        <v/>
      </c>
      <c r="F475" s="56"/>
      <c r="G475" s="99"/>
      <c r="H475" s="99"/>
      <c r="I475" s="58" t="str">
        <f>IF(B475="","",Payment!prev_fee_balance+G475-H475)</f>
        <v/>
      </c>
      <c r="J475" s="58" t="str">
        <f>IF(B475="","",IF(ISBLANK(D475),MIN(C475-H475,Payment!prev_int_balance+E475),0))</f>
        <v/>
      </c>
      <c r="K475" s="58" t="str">
        <f>IF(B475="","",(Payment!prev_int_balance+E475)-J475)</f>
        <v/>
      </c>
      <c r="L475" s="58" t="str">
        <f t="shared" si="0"/>
        <v/>
      </c>
      <c r="M475" s="58" t="str">
        <f>IF(B475="","",Payment!prev_prin_balance-L475)</f>
        <v/>
      </c>
      <c r="N475" s="58" t="str">
        <f t="shared" si="1"/>
        <v/>
      </c>
      <c r="O475" s="31"/>
      <c r="P475" s="78"/>
      <c r="Q475" s="31"/>
      <c r="R475" s="31"/>
      <c r="S475" s="31"/>
      <c r="T475" s="31"/>
      <c r="U475" s="31"/>
      <c r="V475" s="31"/>
      <c r="W475" s="31"/>
      <c r="X475" s="31"/>
      <c r="Y475" s="31"/>
      <c r="Z475" s="31"/>
    </row>
    <row r="476" spans="1:26" ht="12.75" customHeight="1" x14ac:dyDescent="0.3">
      <c r="A476" s="51" t="str">
        <f>IF(OR(Payment!prev_total_owed&lt;=0,Payment!prev_total_owed=""),"",Payment!prev_pmt_num+1)</f>
        <v/>
      </c>
      <c r="B476" s="84"/>
      <c r="C476" s="99"/>
      <c r="D476" s="100"/>
      <c r="E476" s="58" t="str">
        <f>IF(B476="","",ROUND((B476-Payment!prev_date)*$N$8*Payment!prev_prin_balance,2))</f>
        <v/>
      </c>
      <c r="F476" s="56"/>
      <c r="G476" s="99"/>
      <c r="H476" s="99"/>
      <c r="I476" s="58" t="str">
        <f>IF(B476="","",Payment!prev_fee_balance+G476-H476)</f>
        <v/>
      </c>
      <c r="J476" s="58" t="str">
        <f>IF(B476="","",IF(ISBLANK(D476),MIN(C476-H476,Payment!prev_int_balance+E476),0))</f>
        <v/>
      </c>
      <c r="K476" s="58" t="str">
        <f>IF(B476="","",(Payment!prev_int_balance+E476)-J476)</f>
        <v/>
      </c>
      <c r="L476" s="58" t="str">
        <f t="shared" si="0"/>
        <v/>
      </c>
      <c r="M476" s="58" t="str">
        <f>IF(B476="","",Payment!prev_prin_balance-L476)</f>
        <v/>
      </c>
      <c r="N476" s="58" t="str">
        <f t="shared" si="1"/>
        <v/>
      </c>
      <c r="O476" s="31"/>
      <c r="P476" s="78"/>
      <c r="Q476" s="31"/>
      <c r="R476" s="31"/>
      <c r="S476" s="31"/>
      <c r="T476" s="31"/>
      <c r="U476" s="31"/>
      <c r="V476" s="31"/>
      <c r="W476" s="31"/>
      <c r="X476" s="31"/>
      <c r="Y476" s="31"/>
      <c r="Z476" s="31"/>
    </row>
    <row r="477" spans="1:26" ht="12.75" customHeight="1" x14ac:dyDescent="0.3">
      <c r="A477" s="51" t="str">
        <f>IF(OR(Payment!prev_total_owed&lt;=0,Payment!prev_total_owed=""),"",Payment!prev_pmt_num+1)</f>
        <v/>
      </c>
      <c r="B477" s="84"/>
      <c r="C477" s="99"/>
      <c r="D477" s="100"/>
      <c r="E477" s="58" t="str">
        <f>IF(B477="","",ROUND((B477-Payment!prev_date)*$N$8*Payment!prev_prin_balance,2))</f>
        <v/>
      </c>
      <c r="F477" s="56"/>
      <c r="G477" s="99"/>
      <c r="H477" s="99"/>
      <c r="I477" s="58" t="str">
        <f>IF(B477="","",Payment!prev_fee_balance+G477-H477)</f>
        <v/>
      </c>
      <c r="J477" s="58" t="str">
        <f>IF(B477="","",IF(ISBLANK(D477),MIN(C477-H477,Payment!prev_int_balance+E477),0))</f>
        <v/>
      </c>
      <c r="K477" s="58" t="str">
        <f>IF(B477="","",(Payment!prev_int_balance+E477)-J477)</f>
        <v/>
      </c>
      <c r="L477" s="58" t="str">
        <f t="shared" si="0"/>
        <v/>
      </c>
      <c r="M477" s="58" t="str">
        <f>IF(B477="","",Payment!prev_prin_balance-L477)</f>
        <v/>
      </c>
      <c r="N477" s="58" t="str">
        <f t="shared" si="1"/>
        <v/>
      </c>
      <c r="O477" s="31"/>
      <c r="P477" s="78"/>
      <c r="Q477" s="31"/>
      <c r="R477" s="31"/>
      <c r="S477" s="31"/>
      <c r="T477" s="31"/>
      <c r="U477" s="31"/>
      <c r="V477" s="31"/>
      <c r="W477" s="31"/>
      <c r="X477" s="31"/>
      <c r="Y477" s="31"/>
      <c r="Z477" s="31"/>
    </row>
    <row r="478" spans="1:26" ht="12.75" customHeight="1" x14ac:dyDescent="0.3">
      <c r="A478" s="51" t="str">
        <f>IF(OR(Payment!prev_total_owed&lt;=0,Payment!prev_total_owed=""),"",Payment!prev_pmt_num+1)</f>
        <v/>
      </c>
      <c r="B478" s="84"/>
      <c r="C478" s="99"/>
      <c r="D478" s="100"/>
      <c r="E478" s="58" t="str">
        <f>IF(B478="","",ROUND((B478-Payment!prev_date)*$N$8*Payment!prev_prin_balance,2))</f>
        <v/>
      </c>
      <c r="F478" s="56"/>
      <c r="G478" s="99"/>
      <c r="H478" s="99"/>
      <c r="I478" s="58" t="str">
        <f>IF(B478="","",Payment!prev_fee_balance+G478-H478)</f>
        <v/>
      </c>
      <c r="J478" s="58" t="str">
        <f>IF(B478="","",IF(ISBLANK(D478),MIN(C478-H478,Payment!prev_int_balance+E478),0))</f>
        <v/>
      </c>
      <c r="K478" s="58" t="str">
        <f>IF(B478="","",(Payment!prev_int_balance+E478)-J478)</f>
        <v/>
      </c>
      <c r="L478" s="58" t="str">
        <f t="shared" si="0"/>
        <v/>
      </c>
      <c r="M478" s="58" t="str">
        <f>IF(B478="","",Payment!prev_prin_balance-L478)</f>
        <v/>
      </c>
      <c r="N478" s="58" t="str">
        <f t="shared" si="1"/>
        <v/>
      </c>
      <c r="O478" s="31"/>
      <c r="P478" s="78"/>
      <c r="Q478" s="31"/>
      <c r="R478" s="31"/>
      <c r="S478" s="31"/>
      <c r="T478" s="31"/>
      <c r="U478" s="31"/>
      <c r="V478" s="31"/>
      <c r="W478" s="31"/>
      <c r="X478" s="31"/>
      <c r="Y478" s="31"/>
      <c r="Z478" s="31"/>
    </row>
    <row r="479" spans="1:26" ht="12.75" customHeight="1" x14ac:dyDescent="0.3">
      <c r="A479" s="51" t="str">
        <f>IF(OR(Payment!prev_total_owed&lt;=0,Payment!prev_total_owed=""),"",Payment!prev_pmt_num+1)</f>
        <v/>
      </c>
      <c r="B479" s="84"/>
      <c r="C479" s="99"/>
      <c r="D479" s="100"/>
      <c r="E479" s="58" t="str">
        <f>IF(B479="","",ROUND((B479-Payment!prev_date)*$N$8*Payment!prev_prin_balance,2))</f>
        <v/>
      </c>
      <c r="F479" s="56"/>
      <c r="G479" s="99"/>
      <c r="H479" s="99"/>
      <c r="I479" s="58" t="str">
        <f>IF(B479="","",Payment!prev_fee_balance+G479-H479)</f>
        <v/>
      </c>
      <c r="J479" s="58" t="str">
        <f>IF(B479="","",IF(ISBLANK(D479),MIN(C479-H479,Payment!prev_int_balance+E479),0))</f>
        <v/>
      </c>
      <c r="K479" s="58" t="str">
        <f>IF(B479="","",(Payment!prev_int_balance+E479)-J479)</f>
        <v/>
      </c>
      <c r="L479" s="58" t="str">
        <f t="shared" si="0"/>
        <v/>
      </c>
      <c r="M479" s="58" t="str">
        <f>IF(B479="","",Payment!prev_prin_balance-L479)</f>
        <v/>
      </c>
      <c r="N479" s="58" t="str">
        <f t="shared" si="1"/>
        <v/>
      </c>
      <c r="O479" s="31"/>
      <c r="P479" s="78"/>
      <c r="Q479" s="31"/>
      <c r="R479" s="31"/>
      <c r="S479" s="31"/>
      <c r="T479" s="31"/>
      <c r="U479" s="31"/>
      <c r="V479" s="31"/>
      <c r="W479" s="31"/>
      <c r="X479" s="31"/>
      <c r="Y479" s="31"/>
      <c r="Z479" s="31"/>
    </row>
    <row r="480" spans="1:26" ht="12.75" customHeight="1" x14ac:dyDescent="0.3">
      <c r="A480" s="51" t="str">
        <f>IF(OR(Payment!prev_total_owed&lt;=0,Payment!prev_total_owed=""),"",Payment!prev_pmt_num+1)</f>
        <v/>
      </c>
      <c r="B480" s="84"/>
      <c r="C480" s="99"/>
      <c r="D480" s="100"/>
      <c r="E480" s="58" t="str">
        <f>IF(B480="","",ROUND((B480-Payment!prev_date)*$N$8*Payment!prev_prin_balance,2))</f>
        <v/>
      </c>
      <c r="F480" s="56"/>
      <c r="G480" s="99"/>
      <c r="H480" s="99"/>
      <c r="I480" s="58" t="str">
        <f>IF(B480="","",Payment!prev_fee_balance+G480-H480)</f>
        <v/>
      </c>
      <c r="J480" s="58" t="str">
        <f>IF(B480="","",IF(ISBLANK(D480),MIN(C480-H480,Payment!prev_int_balance+E480),0))</f>
        <v/>
      </c>
      <c r="K480" s="58" t="str">
        <f>IF(B480="","",(Payment!prev_int_balance+E480)-J480)</f>
        <v/>
      </c>
      <c r="L480" s="58" t="str">
        <f t="shared" si="0"/>
        <v/>
      </c>
      <c r="M480" s="58" t="str">
        <f>IF(B480="","",Payment!prev_prin_balance-L480)</f>
        <v/>
      </c>
      <c r="N480" s="58" t="str">
        <f t="shared" si="1"/>
        <v/>
      </c>
      <c r="O480" s="31"/>
      <c r="P480" s="78"/>
      <c r="Q480" s="31"/>
      <c r="R480" s="31"/>
      <c r="S480" s="31"/>
      <c r="T480" s="31"/>
      <c r="U480" s="31"/>
      <c r="V480" s="31"/>
      <c r="W480" s="31"/>
      <c r="X480" s="31"/>
      <c r="Y480" s="31"/>
      <c r="Z480" s="31"/>
    </row>
    <row r="481" spans="1:26" ht="12.75" customHeight="1" x14ac:dyDescent="0.3">
      <c r="A481" s="51" t="str">
        <f>IF(OR(Payment!prev_total_owed&lt;=0,Payment!prev_total_owed=""),"",Payment!prev_pmt_num+1)</f>
        <v/>
      </c>
      <c r="B481" s="84"/>
      <c r="C481" s="99"/>
      <c r="D481" s="100"/>
      <c r="E481" s="58" t="str">
        <f>IF(B481="","",ROUND((B481-Payment!prev_date)*$N$8*Payment!prev_prin_balance,2))</f>
        <v/>
      </c>
      <c r="F481" s="56"/>
      <c r="G481" s="99"/>
      <c r="H481" s="99"/>
      <c r="I481" s="58" t="str">
        <f>IF(B481="","",Payment!prev_fee_balance+G481-H481)</f>
        <v/>
      </c>
      <c r="J481" s="58" t="str">
        <f>IF(B481="","",IF(ISBLANK(D481),MIN(C481-H481,Payment!prev_int_balance+E481),0))</f>
        <v/>
      </c>
      <c r="K481" s="58" t="str">
        <f>IF(B481="","",(Payment!prev_int_balance+E481)-J481)</f>
        <v/>
      </c>
      <c r="L481" s="58" t="str">
        <f t="shared" si="0"/>
        <v/>
      </c>
      <c r="M481" s="58" t="str">
        <f>IF(B481="","",Payment!prev_prin_balance-L481)</f>
        <v/>
      </c>
      <c r="N481" s="58" t="str">
        <f t="shared" si="1"/>
        <v/>
      </c>
      <c r="O481" s="31"/>
      <c r="P481" s="78"/>
      <c r="Q481" s="31"/>
      <c r="R481" s="31"/>
      <c r="S481" s="31"/>
      <c r="T481" s="31"/>
      <c r="U481" s="31"/>
      <c r="V481" s="31"/>
      <c r="W481" s="31"/>
      <c r="X481" s="31"/>
      <c r="Y481" s="31"/>
      <c r="Z481" s="31"/>
    </row>
    <row r="482" spans="1:26" ht="12.75" customHeight="1" x14ac:dyDescent="0.3">
      <c r="A482" s="51" t="str">
        <f>IF(OR(Payment!prev_total_owed&lt;=0,Payment!prev_total_owed=""),"",Payment!prev_pmt_num+1)</f>
        <v/>
      </c>
      <c r="B482" s="84"/>
      <c r="C482" s="99"/>
      <c r="D482" s="100"/>
      <c r="E482" s="58" t="str">
        <f>IF(B482="","",ROUND((B482-Payment!prev_date)*$N$8*Payment!prev_prin_balance,2))</f>
        <v/>
      </c>
      <c r="F482" s="56"/>
      <c r="G482" s="99"/>
      <c r="H482" s="99"/>
      <c r="I482" s="58" t="str">
        <f>IF(B482="","",Payment!prev_fee_balance+G482-H482)</f>
        <v/>
      </c>
      <c r="J482" s="58" t="str">
        <f>IF(B482="","",IF(ISBLANK(D482),MIN(C482-H482,Payment!prev_int_balance+E482),0))</f>
        <v/>
      </c>
      <c r="K482" s="58" t="str">
        <f>IF(B482="","",(Payment!prev_int_balance+E482)-J482)</f>
        <v/>
      </c>
      <c r="L482" s="58" t="str">
        <f t="shared" si="0"/>
        <v/>
      </c>
      <c r="M482" s="58" t="str">
        <f>IF(B482="","",Payment!prev_prin_balance-L482)</f>
        <v/>
      </c>
      <c r="N482" s="58" t="str">
        <f t="shared" si="1"/>
        <v/>
      </c>
      <c r="O482" s="31"/>
      <c r="P482" s="78"/>
      <c r="Q482" s="31"/>
      <c r="R482" s="31"/>
      <c r="S482" s="31"/>
      <c r="T482" s="31"/>
      <c r="U482" s="31"/>
      <c r="V482" s="31"/>
      <c r="W482" s="31"/>
      <c r="X482" s="31"/>
      <c r="Y482" s="31"/>
      <c r="Z482" s="31"/>
    </row>
    <row r="483" spans="1:26" ht="12.75" customHeight="1" x14ac:dyDescent="0.3">
      <c r="A483" s="51" t="str">
        <f>IF(OR(Payment!prev_total_owed&lt;=0,Payment!prev_total_owed=""),"",Payment!prev_pmt_num+1)</f>
        <v/>
      </c>
      <c r="B483" s="84"/>
      <c r="C483" s="99"/>
      <c r="D483" s="100"/>
      <c r="E483" s="58" t="str">
        <f>IF(B483="","",ROUND((B483-Payment!prev_date)*$N$8*Payment!prev_prin_balance,2))</f>
        <v/>
      </c>
      <c r="F483" s="56"/>
      <c r="G483" s="99"/>
      <c r="H483" s="99"/>
      <c r="I483" s="58" t="str">
        <f>IF(B483="","",Payment!prev_fee_balance+G483-H483)</f>
        <v/>
      </c>
      <c r="J483" s="58" t="str">
        <f>IF(B483="","",IF(ISBLANK(D483),MIN(C483-H483,Payment!prev_int_balance+E483),0))</f>
        <v/>
      </c>
      <c r="K483" s="58" t="str">
        <f>IF(B483="","",(Payment!prev_int_balance+E483)-J483)</f>
        <v/>
      </c>
      <c r="L483" s="58" t="str">
        <f t="shared" si="0"/>
        <v/>
      </c>
      <c r="M483" s="58" t="str">
        <f>IF(B483="","",Payment!prev_prin_balance-L483)</f>
        <v/>
      </c>
      <c r="N483" s="58" t="str">
        <f t="shared" si="1"/>
        <v/>
      </c>
      <c r="O483" s="31"/>
      <c r="P483" s="78"/>
      <c r="Q483" s="31"/>
      <c r="R483" s="31"/>
      <c r="S483" s="31"/>
      <c r="T483" s="31"/>
      <c r="U483" s="31"/>
      <c r="V483" s="31"/>
      <c r="W483" s="31"/>
      <c r="X483" s="31"/>
      <c r="Y483" s="31"/>
      <c r="Z483" s="31"/>
    </row>
    <row r="484" spans="1:26" ht="12.75" customHeight="1" x14ac:dyDescent="0.3">
      <c r="A484" s="51" t="str">
        <f>IF(OR(Payment!prev_total_owed&lt;=0,Payment!prev_total_owed=""),"",Payment!prev_pmt_num+1)</f>
        <v/>
      </c>
      <c r="B484" s="84"/>
      <c r="C484" s="99"/>
      <c r="D484" s="100"/>
      <c r="E484" s="58" t="str">
        <f>IF(B484="","",ROUND((B484-Payment!prev_date)*$N$8*Payment!prev_prin_balance,2))</f>
        <v/>
      </c>
      <c r="F484" s="56"/>
      <c r="G484" s="99"/>
      <c r="H484" s="99"/>
      <c r="I484" s="58" t="str">
        <f>IF(B484="","",Payment!prev_fee_balance+G484-H484)</f>
        <v/>
      </c>
      <c r="J484" s="58" t="str">
        <f>IF(B484="","",IF(ISBLANK(D484),MIN(C484-H484,Payment!prev_int_balance+E484),0))</f>
        <v/>
      </c>
      <c r="K484" s="58" t="str">
        <f>IF(B484="","",(Payment!prev_int_balance+E484)-J484)</f>
        <v/>
      </c>
      <c r="L484" s="58" t="str">
        <f t="shared" si="0"/>
        <v/>
      </c>
      <c r="M484" s="58" t="str">
        <f>IF(B484="","",Payment!prev_prin_balance-L484)</f>
        <v/>
      </c>
      <c r="N484" s="58" t="str">
        <f t="shared" si="1"/>
        <v/>
      </c>
      <c r="O484" s="31"/>
      <c r="P484" s="78"/>
      <c r="Q484" s="31"/>
      <c r="R484" s="31"/>
      <c r="S484" s="31"/>
      <c r="T484" s="31"/>
      <c r="U484" s="31"/>
      <c r="V484" s="31"/>
      <c r="W484" s="31"/>
      <c r="X484" s="31"/>
      <c r="Y484" s="31"/>
      <c r="Z484" s="31"/>
    </row>
    <row r="485" spans="1:26" ht="12.75" customHeight="1" x14ac:dyDescent="0.3">
      <c r="A485" s="51" t="str">
        <f>IF(OR(Payment!prev_total_owed&lt;=0,Payment!prev_total_owed=""),"",Payment!prev_pmt_num+1)</f>
        <v/>
      </c>
      <c r="B485" s="84"/>
      <c r="C485" s="99"/>
      <c r="D485" s="100"/>
      <c r="E485" s="58" t="str">
        <f>IF(B485="","",ROUND((B485-Payment!prev_date)*$N$8*Payment!prev_prin_balance,2))</f>
        <v/>
      </c>
      <c r="F485" s="56"/>
      <c r="G485" s="99"/>
      <c r="H485" s="99"/>
      <c r="I485" s="58" t="str">
        <f>IF(B485="","",Payment!prev_fee_balance+G485-H485)</f>
        <v/>
      </c>
      <c r="J485" s="58" t="str">
        <f>IF(B485="","",IF(ISBLANK(D485),MIN(C485-H485,Payment!prev_int_balance+E485),0))</f>
        <v/>
      </c>
      <c r="K485" s="58" t="str">
        <f>IF(B485="","",(Payment!prev_int_balance+E485)-J485)</f>
        <v/>
      </c>
      <c r="L485" s="58" t="str">
        <f t="shared" si="0"/>
        <v/>
      </c>
      <c r="M485" s="58" t="str">
        <f>IF(B485="","",Payment!prev_prin_balance-L485)</f>
        <v/>
      </c>
      <c r="N485" s="58" t="str">
        <f t="shared" si="1"/>
        <v/>
      </c>
      <c r="O485" s="31"/>
      <c r="P485" s="78"/>
      <c r="Q485" s="31"/>
      <c r="R485" s="31"/>
      <c r="S485" s="31"/>
      <c r="T485" s="31"/>
      <c r="U485" s="31"/>
      <c r="V485" s="31"/>
      <c r="W485" s="31"/>
      <c r="X485" s="31"/>
      <c r="Y485" s="31"/>
      <c r="Z485" s="31"/>
    </row>
    <row r="486" spans="1:26" ht="12.75" customHeight="1" x14ac:dyDescent="0.3">
      <c r="A486" s="51" t="str">
        <f>IF(OR(Payment!prev_total_owed&lt;=0,Payment!prev_total_owed=""),"",Payment!prev_pmt_num+1)</f>
        <v/>
      </c>
      <c r="B486" s="84"/>
      <c r="C486" s="99"/>
      <c r="D486" s="100"/>
      <c r="E486" s="58" t="str">
        <f>IF(B486="","",ROUND((B486-Payment!prev_date)*$N$8*Payment!prev_prin_balance,2))</f>
        <v/>
      </c>
      <c r="F486" s="56"/>
      <c r="G486" s="99"/>
      <c r="H486" s="99"/>
      <c r="I486" s="58" t="str">
        <f>IF(B486="","",Payment!prev_fee_balance+G486-H486)</f>
        <v/>
      </c>
      <c r="J486" s="58" t="str">
        <f>IF(B486="","",IF(ISBLANK(D486),MIN(C486-H486,Payment!prev_int_balance+E486),0))</f>
        <v/>
      </c>
      <c r="K486" s="58" t="str">
        <f>IF(B486="","",(Payment!prev_int_balance+E486)-J486)</f>
        <v/>
      </c>
      <c r="L486" s="58" t="str">
        <f t="shared" si="0"/>
        <v/>
      </c>
      <c r="M486" s="58" t="str">
        <f>IF(B486="","",Payment!prev_prin_balance-L486)</f>
        <v/>
      </c>
      <c r="N486" s="58" t="str">
        <f t="shared" si="1"/>
        <v/>
      </c>
      <c r="O486" s="31"/>
      <c r="P486" s="78"/>
      <c r="Q486" s="31"/>
      <c r="R486" s="31"/>
      <c r="S486" s="31"/>
      <c r="T486" s="31"/>
      <c r="U486" s="31"/>
      <c r="V486" s="31"/>
      <c r="W486" s="31"/>
      <c r="X486" s="31"/>
      <c r="Y486" s="31"/>
      <c r="Z486" s="31"/>
    </row>
    <row r="487" spans="1:26" ht="12.75" customHeight="1" x14ac:dyDescent="0.3">
      <c r="A487" s="51" t="str">
        <f>IF(OR(Payment!prev_total_owed&lt;=0,Payment!prev_total_owed=""),"",Payment!prev_pmt_num+1)</f>
        <v/>
      </c>
      <c r="B487" s="84"/>
      <c r="C487" s="99"/>
      <c r="D487" s="100"/>
      <c r="E487" s="58" t="str">
        <f>IF(B487="","",ROUND((B487-Payment!prev_date)*$N$8*Payment!prev_prin_balance,2))</f>
        <v/>
      </c>
      <c r="F487" s="56"/>
      <c r="G487" s="99"/>
      <c r="H487" s="99"/>
      <c r="I487" s="58" t="str">
        <f>IF(B487="","",Payment!prev_fee_balance+G487-H487)</f>
        <v/>
      </c>
      <c r="J487" s="58" t="str">
        <f>IF(B487="","",IF(ISBLANK(D487),MIN(C487-H487,Payment!prev_int_balance+E487),0))</f>
        <v/>
      </c>
      <c r="K487" s="58" t="str">
        <f>IF(B487="","",(Payment!prev_int_balance+E487)-J487)</f>
        <v/>
      </c>
      <c r="L487" s="58" t="str">
        <f t="shared" si="0"/>
        <v/>
      </c>
      <c r="M487" s="58" t="str">
        <f>IF(B487="","",Payment!prev_prin_balance-L487)</f>
        <v/>
      </c>
      <c r="N487" s="58" t="str">
        <f t="shared" si="1"/>
        <v/>
      </c>
      <c r="O487" s="31"/>
      <c r="P487" s="78"/>
      <c r="Q487" s="31"/>
      <c r="R487" s="31"/>
      <c r="S487" s="31"/>
      <c r="T487" s="31"/>
      <c r="U487" s="31"/>
      <c r="V487" s="31"/>
      <c r="W487" s="31"/>
      <c r="X487" s="31"/>
      <c r="Y487" s="31"/>
      <c r="Z487" s="31"/>
    </row>
    <row r="488" spans="1:26" ht="12.75" customHeight="1" x14ac:dyDescent="0.3">
      <c r="A488" s="51" t="str">
        <f>IF(OR(Payment!prev_total_owed&lt;=0,Payment!prev_total_owed=""),"",Payment!prev_pmt_num+1)</f>
        <v/>
      </c>
      <c r="B488" s="84"/>
      <c r="C488" s="99"/>
      <c r="D488" s="100"/>
      <c r="E488" s="58" t="str">
        <f>IF(B488="","",ROUND((B488-Payment!prev_date)*$N$8*Payment!prev_prin_balance,2))</f>
        <v/>
      </c>
      <c r="F488" s="56"/>
      <c r="G488" s="99"/>
      <c r="H488" s="99"/>
      <c r="I488" s="58" t="str">
        <f>IF(B488="","",Payment!prev_fee_balance+G488-H488)</f>
        <v/>
      </c>
      <c r="J488" s="58" t="str">
        <f>IF(B488="","",IF(ISBLANK(D488),MIN(C488-H488,Payment!prev_int_balance+E488),0))</f>
        <v/>
      </c>
      <c r="K488" s="58" t="str">
        <f>IF(B488="","",(Payment!prev_int_balance+E488)-J488)</f>
        <v/>
      </c>
      <c r="L488" s="58" t="str">
        <f t="shared" si="0"/>
        <v/>
      </c>
      <c r="M488" s="58" t="str">
        <f>IF(B488="","",Payment!prev_prin_balance-L488)</f>
        <v/>
      </c>
      <c r="N488" s="58" t="str">
        <f t="shared" si="1"/>
        <v/>
      </c>
      <c r="O488" s="31"/>
      <c r="P488" s="78"/>
      <c r="Q488" s="31"/>
      <c r="R488" s="31"/>
      <c r="S488" s="31"/>
      <c r="T488" s="31"/>
      <c r="U488" s="31"/>
      <c r="V488" s="31"/>
      <c r="W488" s="31"/>
      <c r="X488" s="31"/>
      <c r="Y488" s="31"/>
      <c r="Z488" s="31"/>
    </row>
    <row r="489" spans="1:26" ht="12.75" customHeight="1" x14ac:dyDescent="0.3">
      <c r="A489" s="51" t="str">
        <f>IF(OR(Payment!prev_total_owed&lt;=0,Payment!prev_total_owed=""),"",Payment!prev_pmt_num+1)</f>
        <v/>
      </c>
      <c r="B489" s="84"/>
      <c r="C489" s="99"/>
      <c r="D489" s="100"/>
      <c r="E489" s="58" t="str">
        <f>IF(B489="","",ROUND((B489-Payment!prev_date)*$N$8*Payment!prev_prin_balance,2))</f>
        <v/>
      </c>
      <c r="F489" s="56"/>
      <c r="G489" s="99"/>
      <c r="H489" s="99"/>
      <c r="I489" s="58" t="str">
        <f>IF(B489="","",Payment!prev_fee_balance+G489-H489)</f>
        <v/>
      </c>
      <c r="J489" s="58" t="str">
        <f>IF(B489="","",IF(ISBLANK(D489),MIN(C489-H489,Payment!prev_int_balance+E489),0))</f>
        <v/>
      </c>
      <c r="K489" s="58" t="str">
        <f>IF(B489="","",(Payment!prev_int_balance+E489)-J489)</f>
        <v/>
      </c>
      <c r="L489" s="58" t="str">
        <f t="shared" si="0"/>
        <v/>
      </c>
      <c r="M489" s="58" t="str">
        <f>IF(B489="","",Payment!prev_prin_balance-L489)</f>
        <v/>
      </c>
      <c r="N489" s="58" t="str">
        <f t="shared" si="1"/>
        <v/>
      </c>
      <c r="O489" s="31"/>
      <c r="P489" s="78"/>
      <c r="Q489" s="31"/>
      <c r="R489" s="31"/>
      <c r="S489" s="31"/>
      <c r="T489" s="31"/>
      <c r="U489" s="31"/>
      <c r="V489" s="31"/>
      <c r="W489" s="31"/>
      <c r="X489" s="31"/>
      <c r="Y489" s="31"/>
      <c r="Z489" s="31"/>
    </row>
    <row r="490" spans="1:26" ht="12.75" customHeight="1" x14ac:dyDescent="0.3">
      <c r="A490" s="51" t="str">
        <f>IF(OR(Payment!prev_total_owed&lt;=0,Payment!prev_total_owed=""),"",Payment!prev_pmt_num+1)</f>
        <v/>
      </c>
      <c r="B490" s="84"/>
      <c r="C490" s="99"/>
      <c r="D490" s="100"/>
      <c r="E490" s="58" t="str">
        <f>IF(B490="","",ROUND((B490-Payment!prev_date)*$N$8*Payment!prev_prin_balance,2))</f>
        <v/>
      </c>
      <c r="F490" s="56"/>
      <c r="G490" s="99"/>
      <c r="H490" s="99"/>
      <c r="I490" s="58" t="str">
        <f>IF(B490="","",Payment!prev_fee_balance+G490-H490)</f>
        <v/>
      </c>
      <c r="J490" s="58" t="str">
        <f>IF(B490="","",IF(ISBLANK(D490),MIN(C490-H490,Payment!prev_int_balance+E490),0))</f>
        <v/>
      </c>
      <c r="K490" s="58" t="str">
        <f>IF(B490="","",(Payment!prev_int_balance+E490)-J490)</f>
        <v/>
      </c>
      <c r="L490" s="58" t="str">
        <f t="shared" si="0"/>
        <v/>
      </c>
      <c r="M490" s="58" t="str">
        <f>IF(B490="","",Payment!prev_prin_balance-L490)</f>
        <v/>
      </c>
      <c r="N490" s="58" t="str">
        <f t="shared" si="1"/>
        <v/>
      </c>
      <c r="O490" s="31"/>
      <c r="P490" s="78"/>
      <c r="Q490" s="31"/>
      <c r="R490" s="31"/>
      <c r="S490" s="31"/>
      <c r="T490" s="31"/>
      <c r="U490" s="31"/>
      <c r="V490" s="31"/>
      <c r="W490" s="31"/>
      <c r="X490" s="31"/>
      <c r="Y490" s="31"/>
      <c r="Z490" s="31"/>
    </row>
    <row r="491" spans="1:26" ht="12.75" customHeight="1" x14ac:dyDescent="0.3">
      <c r="A491" s="51" t="str">
        <f>IF(OR(Payment!prev_total_owed&lt;=0,Payment!prev_total_owed=""),"",Payment!prev_pmt_num+1)</f>
        <v/>
      </c>
      <c r="B491" s="84"/>
      <c r="C491" s="99"/>
      <c r="D491" s="100"/>
      <c r="E491" s="58" t="str">
        <f>IF(B491="","",ROUND((B491-Payment!prev_date)*$N$8*Payment!prev_prin_balance,2))</f>
        <v/>
      </c>
      <c r="F491" s="56"/>
      <c r="G491" s="99"/>
      <c r="H491" s="99"/>
      <c r="I491" s="58" t="str">
        <f>IF(B491="","",Payment!prev_fee_balance+G491-H491)</f>
        <v/>
      </c>
      <c r="J491" s="58" t="str">
        <f>IF(B491="","",IF(ISBLANK(D491),MIN(C491-H491,Payment!prev_int_balance+E491),0))</f>
        <v/>
      </c>
      <c r="K491" s="58" t="str">
        <f>IF(B491="","",(Payment!prev_int_balance+E491)-J491)</f>
        <v/>
      </c>
      <c r="L491" s="58" t="str">
        <f t="shared" si="0"/>
        <v/>
      </c>
      <c r="M491" s="58" t="str">
        <f>IF(B491="","",Payment!prev_prin_balance-L491)</f>
        <v/>
      </c>
      <c r="N491" s="58" t="str">
        <f t="shared" si="1"/>
        <v/>
      </c>
      <c r="O491" s="31"/>
      <c r="P491" s="78"/>
      <c r="Q491" s="31"/>
      <c r="R491" s="31"/>
      <c r="S491" s="31"/>
      <c r="T491" s="31"/>
      <c r="U491" s="31"/>
      <c r="V491" s="31"/>
      <c r="W491" s="31"/>
      <c r="X491" s="31"/>
      <c r="Y491" s="31"/>
      <c r="Z491" s="31"/>
    </row>
    <row r="492" spans="1:26" ht="12.75" customHeight="1" x14ac:dyDescent="0.3">
      <c r="A492" s="51" t="str">
        <f>IF(OR(Payment!prev_total_owed&lt;=0,Payment!prev_total_owed=""),"",Payment!prev_pmt_num+1)</f>
        <v/>
      </c>
      <c r="B492" s="84"/>
      <c r="C492" s="99"/>
      <c r="D492" s="100"/>
      <c r="E492" s="58" t="str">
        <f>IF(B492="","",ROUND((B492-Payment!prev_date)*$N$8*Payment!prev_prin_balance,2))</f>
        <v/>
      </c>
      <c r="F492" s="56"/>
      <c r="G492" s="99"/>
      <c r="H492" s="99"/>
      <c r="I492" s="58" t="str">
        <f>IF(B492="","",Payment!prev_fee_balance+G492-H492)</f>
        <v/>
      </c>
      <c r="J492" s="58" t="str">
        <f>IF(B492="","",IF(ISBLANK(D492),MIN(C492-H492,Payment!prev_int_balance+E492),0))</f>
        <v/>
      </c>
      <c r="K492" s="58" t="str">
        <f>IF(B492="","",(Payment!prev_int_balance+E492)-J492)</f>
        <v/>
      </c>
      <c r="L492" s="58" t="str">
        <f t="shared" si="0"/>
        <v/>
      </c>
      <c r="M492" s="58" t="str">
        <f>IF(B492="","",Payment!prev_prin_balance-L492)</f>
        <v/>
      </c>
      <c r="N492" s="58" t="str">
        <f t="shared" si="1"/>
        <v/>
      </c>
      <c r="O492" s="31"/>
      <c r="P492" s="78"/>
      <c r="Q492" s="31"/>
      <c r="R492" s="31"/>
      <c r="S492" s="31"/>
      <c r="T492" s="31"/>
      <c r="U492" s="31"/>
      <c r="V492" s="31"/>
      <c r="W492" s="31"/>
      <c r="X492" s="31"/>
      <c r="Y492" s="31"/>
      <c r="Z492" s="31"/>
    </row>
    <row r="493" spans="1:26" ht="12.75" customHeight="1" x14ac:dyDescent="0.3">
      <c r="A493" s="51" t="str">
        <f>IF(OR(Payment!prev_total_owed&lt;=0,Payment!prev_total_owed=""),"",Payment!prev_pmt_num+1)</f>
        <v/>
      </c>
      <c r="B493" s="84"/>
      <c r="C493" s="99"/>
      <c r="D493" s="100"/>
      <c r="E493" s="58" t="str">
        <f>IF(B493="","",ROUND((B493-Payment!prev_date)*$N$8*Payment!prev_prin_balance,2))</f>
        <v/>
      </c>
      <c r="F493" s="56"/>
      <c r="G493" s="99"/>
      <c r="H493" s="99"/>
      <c r="I493" s="58" t="str">
        <f>IF(B493="","",Payment!prev_fee_balance+G493-H493)</f>
        <v/>
      </c>
      <c r="J493" s="58" t="str">
        <f>IF(B493="","",IF(ISBLANK(D493),MIN(C493-H493,Payment!prev_int_balance+E493),0))</f>
        <v/>
      </c>
      <c r="K493" s="58" t="str">
        <f>IF(B493="","",(Payment!prev_int_balance+E493)-J493)</f>
        <v/>
      </c>
      <c r="L493" s="58" t="str">
        <f t="shared" si="0"/>
        <v/>
      </c>
      <c r="M493" s="58" t="str">
        <f>IF(B493="","",Payment!prev_prin_balance-L493)</f>
        <v/>
      </c>
      <c r="N493" s="58" t="str">
        <f t="shared" si="1"/>
        <v/>
      </c>
      <c r="O493" s="31"/>
      <c r="P493" s="78"/>
      <c r="Q493" s="31"/>
      <c r="R493" s="31"/>
      <c r="S493" s="31"/>
      <c r="T493" s="31"/>
      <c r="U493" s="31"/>
      <c r="V493" s="31"/>
      <c r="W493" s="31"/>
      <c r="X493" s="31"/>
      <c r="Y493" s="31"/>
      <c r="Z493" s="31"/>
    </row>
    <row r="494" spans="1:26" ht="12.75" customHeight="1" x14ac:dyDescent="0.3">
      <c r="A494" s="51" t="str">
        <f>IF(OR(Payment!prev_total_owed&lt;=0,Payment!prev_total_owed=""),"",Payment!prev_pmt_num+1)</f>
        <v/>
      </c>
      <c r="B494" s="84"/>
      <c r="C494" s="99"/>
      <c r="D494" s="100"/>
      <c r="E494" s="58" t="str">
        <f>IF(B494="","",ROUND((B494-Payment!prev_date)*$N$8*Payment!prev_prin_balance,2))</f>
        <v/>
      </c>
      <c r="F494" s="56"/>
      <c r="G494" s="99"/>
      <c r="H494" s="99"/>
      <c r="I494" s="58" t="str">
        <f>IF(B494="","",Payment!prev_fee_balance+G494-H494)</f>
        <v/>
      </c>
      <c r="J494" s="58" t="str">
        <f>IF(B494="","",IF(ISBLANK(D494),MIN(C494-H494,Payment!prev_int_balance+E494),0))</f>
        <v/>
      </c>
      <c r="K494" s="58" t="str">
        <f>IF(B494="","",(Payment!prev_int_balance+E494)-J494)</f>
        <v/>
      </c>
      <c r="L494" s="58" t="str">
        <f t="shared" si="0"/>
        <v/>
      </c>
      <c r="M494" s="58" t="str">
        <f>IF(B494="","",Payment!prev_prin_balance-L494)</f>
        <v/>
      </c>
      <c r="N494" s="58" t="str">
        <f t="shared" si="1"/>
        <v/>
      </c>
      <c r="O494" s="31"/>
      <c r="P494" s="78"/>
      <c r="Q494" s="31"/>
      <c r="R494" s="31"/>
      <c r="S494" s="31"/>
      <c r="T494" s="31"/>
      <c r="U494" s="31"/>
      <c r="V494" s="31"/>
      <c r="W494" s="31"/>
      <c r="X494" s="31"/>
      <c r="Y494" s="31"/>
      <c r="Z494" s="31"/>
    </row>
    <row r="495" spans="1:26" ht="12.75" customHeight="1" x14ac:dyDescent="0.3">
      <c r="A495" s="51" t="str">
        <f>IF(OR(Payment!prev_total_owed&lt;=0,Payment!prev_total_owed=""),"",Payment!prev_pmt_num+1)</f>
        <v/>
      </c>
      <c r="B495" s="84"/>
      <c r="C495" s="99"/>
      <c r="D495" s="100"/>
      <c r="E495" s="58" t="str">
        <f>IF(B495="","",ROUND((B495-Payment!prev_date)*$N$8*Payment!prev_prin_balance,2))</f>
        <v/>
      </c>
      <c r="F495" s="56"/>
      <c r="G495" s="99"/>
      <c r="H495" s="99"/>
      <c r="I495" s="58" t="str">
        <f>IF(B495="","",Payment!prev_fee_balance+G495-H495)</f>
        <v/>
      </c>
      <c r="J495" s="58" t="str">
        <f>IF(B495="","",IF(ISBLANK(D495),MIN(C495-H495,Payment!prev_int_balance+E495),0))</f>
        <v/>
      </c>
      <c r="K495" s="58" t="str">
        <f>IF(B495="","",(Payment!prev_int_balance+E495)-J495)</f>
        <v/>
      </c>
      <c r="L495" s="58" t="str">
        <f t="shared" si="0"/>
        <v/>
      </c>
      <c r="M495" s="58" t="str">
        <f>IF(B495="","",Payment!prev_prin_balance-L495)</f>
        <v/>
      </c>
      <c r="N495" s="58" t="str">
        <f t="shared" si="1"/>
        <v/>
      </c>
      <c r="O495" s="31"/>
      <c r="P495" s="78"/>
      <c r="Q495" s="31"/>
      <c r="R495" s="31"/>
      <c r="S495" s="31"/>
      <c r="T495" s="31"/>
      <c r="U495" s="31"/>
      <c r="V495" s="31"/>
      <c r="W495" s="31"/>
      <c r="X495" s="31"/>
      <c r="Y495" s="31"/>
      <c r="Z495" s="31"/>
    </row>
    <row r="496" spans="1:26" ht="12.75" customHeight="1" x14ac:dyDescent="0.3">
      <c r="A496" s="51" t="str">
        <f>IF(OR(Payment!prev_total_owed&lt;=0,Payment!prev_total_owed=""),"",Payment!prev_pmt_num+1)</f>
        <v/>
      </c>
      <c r="B496" s="84"/>
      <c r="C496" s="99"/>
      <c r="D496" s="100"/>
      <c r="E496" s="58" t="str">
        <f>IF(B496="","",ROUND((B496-Payment!prev_date)*$N$8*Payment!prev_prin_balance,2))</f>
        <v/>
      </c>
      <c r="F496" s="56"/>
      <c r="G496" s="99"/>
      <c r="H496" s="99"/>
      <c r="I496" s="58" t="str">
        <f>IF(B496="","",Payment!prev_fee_balance+G496-H496)</f>
        <v/>
      </c>
      <c r="J496" s="58" t="str">
        <f>IF(B496="","",IF(ISBLANK(D496),MIN(C496-H496,Payment!prev_int_balance+E496),0))</f>
        <v/>
      </c>
      <c r="K496" s="58" t="str">
        <f>IF(B496="","",(Payment!prev_int_balance+E496)-J496)</f>
        <v/>
      </c>
      <c r="L496" s="58" t="str">
        <f t="shared" si="0"/>
        <v/>
      </c>
      <c r="M496" s="58" t="str">
        <f>IF(B496="","",Payment!prev_prin_balance-L496)</f>
        <v/>
      </c>
      <c r="N496" s="58" t="str">
        <f t="shared" si="1"/>
        <v/>
      </c>
      <c r="O496" s="31"/>
      <c r="P496" s="78"/>
      <c r="Q496" s="31"/>
      <c r="R496" s="31"/>
      <c r="S496" s="31"/>
      <c r="T496" s="31"/>
      <c r="U496" s="31"/>
      <c r="V496" s="31"/>
      <c r="W496" s="31"/>
      <c r="X496" s="31"/>
      <c r="Y496" s="31"/>
      <c r="Z496" s="31"/>
    </row>
    <row r="497" spans="1:26" ht="12.75" customHeight="1" x14ac:dyDescent="0.3">
      <c r="A497" s="51" t="str">
        <f>IF(OR(Payment!prev_total_owed&lt;=0,Payment!prev_total_owed=""),"",Payment!prev_pmt_num+1)</f>
        <v/>
      </c>
      <c r="B497" s="84"/>
      <c r="C497" s="99"/>
      <c r="D497" s="100"/>
      <c r="E497" s="58" t="str">
        <f>IF(B497="","",ROUND((B497-Payment!prev_date)*$N$8*Payment!prev_prin_balance,2))</f>
        <v/>
      </c>
      <c r="F497" s="56"/>
      <c r="G497" s="99"/>
      <c r="H497" s="99"/>
      <c r="I497" s="58" t="str">
        <f>IF(B497="","",Payment!prev_fee_balance+G497-H497)</f>
        <v/>
      </c>
      <c r="J497" s="58" t="str">
        <f>IF(B497="","",IF(ISBLANK(D497),MIN(C497-H497,Payment!prev_int_balance+E497),0))</f>
        <v/>
      </c>
      <c r="K497" s="58" t="str">
        <f>IF(B497="","",(Payment!prev_int_balance+E497)-J497)</f>
        <v/>
      </c>
      <c r="L497" s="58" t="str">
        <f t="shared" si="0"/>
        <v/>
      </c>
      <c r="M497" s="58" t="str">
        <f>IF(B497="","",Payment!prev_prin_balance-L497)</f>
        <v/>
      </c>
      <c r="N497" s="58" t="str">
        <f t="shared" si="1"/>
        <v/>
      </c>
      <c r="O497" s="31"/>
      <c r="P497" s="78"/>
      <c r="Q497" s="31"/>
      <c r="R497" s="31"/>
      <c r="S497" s="31"/>
      <c r="T497" s="31"/>
      <c r="U497" s="31"/>
      <c r="V497" s="31"/>
      <c r="W497" s="31"/>
      <c r="X497" s="31"/>
      <c r="Y497" s="31"/>
      <c r="Z497" s="31"/>
    </row>
    <row r="498" spans="1:26" ht="12.75" customHeight="1" x14ac:dyDescent="0.3">
      <c r="A498" s="51" t="str">
        <f>IF(OR(Payment!prev_total_owed&lt;=0,Payment!prev_total_owed=""),"",Payment!prev_pmt_num+1)</f>
        <v/>
      </c>
      <c r="B498" s="84"/>
      <c r="C498" s="99"/>
      <c r="D498" s="100"/>
      <c r="E498" s="58" t="str">
        <f>IF(B498="","",ROUND((B498-Payment!prev_date)*$N$8*Payment!prev_prin_balance,2))</f>
        <v/>
      </c>
      <c r="F498" s="56"/>
      <c r="G498" s="99"/>
      <c r="H498" s="99"/>
      <c r="I498" s="58" t="str">
        <f>IF(B498="","",Payment!prev_fee_balance+G498-H498)</f>
        <v/>
      </c>
      <c r="J498" s="58" t="str">
        <f>IF(B498="","",IF(ISBLANK(D498),MIN(C498-H498,Payment!prev_int_balance+E498),0))</f>
        <v/>
      </c>
      <c r="K498" s="58" t="str">
        <f>IF(B498="","",(Payment!prev_int_balance+E498)-J498)</f>
        <v/>
      </c>
      <c r="L498" s="58" t="str">
        <f t="shared" si="0"/>
        <v/>
      </c>
      <c r="M498" s="58" t="str">
        <f>IF(B498="","",Payment!prev_prin_balance-L498)</f>
        <v/>
      </c>
      <c r="N498" s="58" t="str">
        <f t="shared" si="1"/>
        <v/>
      </c>
      <c r="O498" s="31"/>
      <c r="P498" s="78"/>
      <c r="Q498" s="31"/>
      <c r="R498" s="31"/>
      <c r="S498" s="31"/>
      <c r="T498" s="31"/>
      <c r="U498" s="31"/>
      <c r="V498" s="31"/>
      <c r="W498" s="31"/>
      <c r="X498" s="31"/>
      <c r="Y498" s="31"/>
      <c r="Z498" s="31"/>
    </row>
    <row r="499" spans="1:26" ht="12.75" customHeight="1" x14ac:dyDescent="0.3">
      <c r="A499" s="51" t="str">
        <f>IF(OR(Payment!prev_total_owed&lt;=0,Payment!prev_total_owed=""),"",Payment!prev_pmt_num+1)</f>
        <v/>
      </c>
      <c r="B499" s="84"/>
      <c r="C499" s="99"/>
      <c r="D499" s="100"/>
      <c r="E499" s="58" t="str">
        <f>IF(B499="","",ROUND((B499-Payment!prev_date)*$N$8*Payment!prev_prin_balance,2))</f>
        <v/>
      </c>
      <c r="F499" s="56"/>
      <c r="G499" s="99"/>
      <c r="H499" s="99"/>
      <c r="I499" s="58" t="str">
        <f>IF(B499="","",Payment!prev_fee_balance+G499-H499)</f>
        <v/>
      </c>
      <c r="J499" s="58" t="str">
        <f>IF(B499="","",IF(ISBLANK(D499),MIN(C499-H499,Payment!prev_int_balance+E499),0))</f>
        <v/>
      </c>
      <c r="K499" s="58" t="str">
        <f>IF(B499="","",(Payment!prev_int_balance+E499)-J499)</f>
        <v/>
      </c>
      <c r="L499" s="58" t="str">
        <f t="shared" si="0"/>
        <v/>
      </c>
      <c r="M499" s="58" t="str">
        <f>IF(B499="","",Payment!prev_prin_balance-L499)</f>
        <v/>
      </c>
      <c r="N499" s="58" t="str">
        <f t="shared" si="1"/>
        <v/>
      </c>
      <c r="O499" s="31"/>
      <c r="P499" s="78"/>
      <c r="Q499" s="31"/>
      <c r="R499" s="31"/>
      <c r="S499" s="31"/>
      <c r="T499" s="31"/>
      <c r="U499" s="31"/>
      <c r="V499" s="31"/>
      <c r="W499" s="31"/>
      <c r="X499" s="31"/>
      <c r="Y499" s="31"/>
      <c r="Z499" s="31"/>
    </row>
    <row r="500" spans="1:26" ht="12.75" customHeight="1" x14ac:dyDescent="0.3">
      <c r="A500" s="51" t="str">
        <f>IF(OR(Payment!prev_total_owed&lt;=0,Payment!prev_total_owed=""),"",Payment!prev_pmt_num+1)</f>
        <v/>
      </c>
      <c r="B500" s="84"/>
      <c r="C500" s="99"/>
      <c r="D500" s="100"/>
      <c r="E500" s="58" t="str">
        <f>IF(B500="","",ROUND((B500-Payment!prev_date)*$N$8*Payment!prev_prin_balance,2))</f>
        <v/>
      </c>
      <c r="F500" s="56"/>
      <c r="G500" s="99"/>
      <c r="H500" s="99"/>
      <c r="I500" s="58" t="str">
        <f>IF(B500="","",Payment!prev_fee_balance+G500-H500)</f>
        <v/>
      </c>
      <c r="J500" s="58" t="str">
        <f>IF(B500="","",IF(ISBLANK(D500),MIN(C500-H500,Payment!prev_int_balance+E500),0))</f>
        <v/>
      </c>
      <c r="K500" s="58" t="str">
        <f>IF(B500="","",(Payment!prev_int_balance+E500)-J500)</f>
        <v/>
      </c>
      <c r="L500" s="58" t="str">
        <f t="shared" si="0"/>
        <v/>
      </c>
      <c r="M500" s="58" t="str">
        <f>IF(B500="","",Payment!prev_prin_balance-L500)</f>
        <v/>
      </c>
      <c r="N500" s="58" t="str">
        <f t="shared" si="1"/>
        <v/>
      </c>
      <c r="O500" s="31"/>
      <c r="P500" s="78"/>
      <c r="Q500" s="31"/>
      <c r="R500" s="31"/>
      <c r="S500" s="31"/>
      <c r="T500" s="31"/>
      <c r="U500" s="31"/>
      <c r="V500" s="31"/>
      <c r="W500" s="31"/>
      <c r="X500" s="31"/>
      <c r="Y500" s="31"/>
      <c r="Z500" s="31"/>
    </row>
    <row r="501" spans="1:26" ht="12.75" customHeight="1" x14ac:dyDescent="0.3">
      <c r="A501" s="51" t="str">
        <f>IF(OR(Payment!prev_total_owed&lt;=0,Payment!prev_total_owed=""),"",Payment!prev_pmt_num+1)</f>
        <v/>
      </c>
      <c r="B501" s="84"/>
      <c r="C501" s="99"/>
      <c r="D501" s="100"/>
      <c r="E501" s="58" t="str">
        <f>IF(B501="","",ROUND((B501-Payment!prev_date)*$N$8*Payment!prev_prin_balance,2))</f>
        <v/>
      </c>
      <c r="F501" s="56"/>
      <c r="G501" s="99"/>
      <c r="H501" s="99"/>
      <c r="I501" s="58" t="str">
        <f>IF(B501="","",Payment!prev_fee_balance+G501-H501)</f>
        <v/>
      </c>
      <c r="J501" s="58" t="str">
        <f>IF(B501="","",IF(ISBLANK(D501),MIN(C501-H501,Payment!prev_int_balance+E501),0))</f>
        <v/>
      </c>
      <c r="K501" s="58" t="str">
        <f>IF(B501="","",(Payment!prev_int_balance+E501)-J501)</f>
        <v/>
      </c>
      <c r="L501" s="58" t="str">
        <f t="shared" si="0"/>
        <v/>
      </c>
      <c r="M501" s="58" t="str">
        <f>IF(B501="","",Payment!prev_prin_balance-L501)</f>
        <v/>
      </c>
      <c r="N501" s="58" t="str">
        <f t="shared" si="1"/>
        <v/>
      </c>
      <c r="O501" s="31"/>
      <c r="P501" s="78"/>
      <c r="Q501" s="31"/>
      <c r="R501" s="31"/>
      <c r="S501" s="31"/>
      <c r="T501" s="31"/>
      <c r="U501" s="31"/>
      <c r="V501" s="31"/>
      <c r="W501" s="31"/>
      <c r="X501" s="31"/>
      <c r="Y501" s="31"/>
      <c r="Z501" s="31"/>
    </row>
    <row r="502" spans="1:26" ht="12.75" customHeight="1" x14ac:dyDescent="0.3">
      <c r="A502" s="51" t="str">
        <f>IF(OR(Payment!prev_total_owed&lt;=0,Payment!prev_total_owed=""),"",Payment!prev_pmt_num+1)</f>
        <v/>
      </c>
      <c r="B502" s="84"/>
      <c r="C502" s="99"/>
      <c r="D502" s="100"/>
      <c r="E502" s="58" t="str">
        <f>IF(B502="","",ROUND((B502-Payment!prev_date)*$N$8*Payment!prev_prin_balance,2))</f>
        <v/>
      </c>
      <c r="F502" s="56"/>
      <c r="G502" s="99"/>
      <c r="H502" s="99"/>
      <c r="I502" s="58" t="str">
        <f>IF(B502="","",Payment!prev_fee_balance+G502-H502)</f>
        <v/>
      </c>
      <c r="J502" s="58" t="str">
        <f>IF(B502="","",IF(ISBLANK(D502),MIN(C502-H502,Payment!prev_int_balance+E502),0))</f>
        <v/>
      </c>
      <c r="K502" s="58" t="str">
        <f>IF(B502="","",(Payment!prev_int_balance+E502)-J502)</f>
        <v/>
      </c>
      <c r="L502" s="58" t="str">
        <f t="shared" si="0"/>
        <v/>
      </c>
      <c r="M502" s="58" t="str">
        <f>IF(B502="","",Payment!prev_prin_balance-L502)</f>
        <v/>
      </c>
      <c r="N502" s="58" t="str">
        <f t="shared" si="1"/>
        <v/>
      </c>
      <c r="O502" s="31"/>
      <c r="P502" s="78"/>
      <c r="Q502" s="31"/>
      <c r="R502" s="31"/>
      <c r="S502" s="31"/>
      <c r="T502" s="31"/>
      <c r="U502" s="31"/>
      <c r="V502" s="31"/>
      <c r="W502" s="31"/>
      <c r="X502" s="31"/>
      <c r="Y502" s="31"/>
      <c r="Z502" s="31"/>
    </row>
    <row r="503" spans="1:26" ht="12.75" customHeight="1" x14ac:dyDescent="0.3">
      <c r="A503" s="51" t="str">
        <f>IF(OR(Payment!prev_total_owed&lt;=0,Payment!prev_total_owed=""),"",Payment!prev_pmt_num+1)</f>
        <v/>
      </c>
      <c r="B503" s="84"/>
      <c r="C503" s="99"/>
      <c r="D503" s="100"/>
      <c r="E503" s="58" t="str">
        <f>IF(B503="","",ROUND((B503-Payment!prev_date)*$N$8*Payment!prev_prin_balance,2))</f>
        <v/>
      </c>
      <c r="F503" s="56"/>
      <c r="G503" s="99"/>
      <c r="H503" s="99"/>
      <c r="I503" s="58" t="str">
        <f>IF(B503="","",Payment!prev_fee_balance+G503-H503)</f>
        <v/>
      </c>
      <c r="J503" s="58" t="str">
        <f>IF(B503="","",IF(ISBLANK(D503),MIN(C503-H503,Payment!prev_int_balance+E503),0))</f>
        <v/>
      </c>
      <c r="K503" s="58" t="str">
        <f>IF(B503="","",(Payment!prev_int_balance+E503)-J503)</f>
        <v/>
      </c>
      <c r="L503" s="58" t="str">
        <f t="shared" si="0"/>
        <v/>
      </c>
      <c r="M503" s="58" t="str">
        <f>IF(B503="","",Payment!prev_prin_balance-L503)</f>
        <v/>
      </c>
      <c r="N503" s="58" t="str">
        <f t="shared" si="1"/>
        <v/>
      </c>
      <c r="O503" s="31"/>
      <c r="P503" s="78"/>
      <c r="Q503" s="31"/>
      <c r="R503" s="31"/>
      <c r="S503" s="31"/>
      <c r="T503" s="31"/>
      <c r="U503" s="31"/>
      <c r="V503" s="31"/>
      <c r="W503" s="31"/>
      <c r="X503" s="31"/>
      <c r="Y503" s="31"/>
      <c r="Z503" s="31"/>
    </row>
    <row r="504" spans="1:26" ht="12.75" customHeight="1" x14ac:dyDescent="0.3">
      <c r="A504" s="51" t="str">
        <f>IF(OR(Payment!prev_total_owed&lt;=0,Payment!prev_total_owed=""),"",Payment!prev_pmt_num+1)</f>
        <v/>
      </c>
      <c r="B504" s="84"/>
      <c r="C504" s="99"/>
      <c r="D504" s="100"/>
      <c r="E504" s="58" t="str">
        <f>IF(B504="","",ROUND((B504-Payment!prev_date)*$N$8*Payment!prev_prin_balance,2))</f>
        <v/>
      </c>
      <c r="F504" s="56"/>
      <c r="G504" s="99"/>
      <c r="H504" s="99"/>
      <c r="I504" s="58" t="str">
        <f>IF(B504="","",Payment!prev_fee_balance+G504-H504)</f>
        <v/>
      </c>
      <c r="J504" s="58" t="str">
        <f>IF(B504="","",IF(ISBLANK(D504),MIN(C504-H504,Payment!prev_int_balance+E504),0))</f>
        <v/>
      </c>
      <c r="K504" s="58" t="str">
        <f>IF(B504="","",(Payment!prev_int_balance+E504)-J504)</f>
        <v/>
      </c>
      <c r="L504" s="58" t="str">
        <f t="shared" si="0"/>
        <v/>
      </c>
      <c r="M504" s="58" t="str">
        <f>IF(B504="","",Payment!prev_prin_balance-L504)</f>
        <v/>
      </c>
      <c r="N504" s="58" t="str">
        <f t="shared" si="1"/>
        <v/>
      </c>
      <c r="O504" s="31"/>
      <c r="P504" s="78"/>
      <c r="Q504" s="31"/>
      <c r="R504" s="31"/>
      <c r="S504" s="31"/>
      <c r="T504" s="31"/>
      <c r="U504" s="31"/>
      <c r="V504" s="31"/>
      <c r="W504" s="31"/>
      <c r="X504" s="31"/>
      <c r="Y504" s="31"/>
      <c r="Z504" s="31"/>
    </row>
    <row r="505" spans="1:26" ht="12.75" customHeight="1" x14ac:dyDescent="0.3">
      <c r="A505" s="51" t="str">
        <f>IF(OR(Payment!prev_total_owed&lt;=0,Payment!prev_total_owed=""),"",Payment!prev_pmt_num+1)</f>
        <v/>
      </c>
      <c r="B505" s="84"/>
      <c r="C505" s="99"/>
      <c r="D505" s="100"/>
      <c r="E505" s="58" t="str">
        <f>IF(B505="","",ROUND((B505-Payment!prev_date)*$N$8*Payment!prev_prin_balance,2))</f>
        <v/>
      </c>
      <c r="F505" s="56"/>
      <c r="G505" s="99"/>
      <c r="H505" s="99"/>
      <c r="I505" s="58" t="str">
        <f>IF(B505="","",Payment!prev_fee_balance+G505-H505)</f>
        <v/>
      </c>
      <c r="J505" s="58" t="str">
        <f>IF(B505="","",IF(ISBLANK(D505),MIN(C505-H505,Payment!prev_int_balance+E505),0))</f>
        <v/>
      </c>
      <c r="K505" s="58" t="str">
        <f>IF(B505="","",(Payment!prev_int_balance+E505)-J505)</f>
        <v/>
      </c>
      <c r="L505" s="58" t="str">
        <f t="shared" si="0"/>
        <v/>
      </c>
      <c r="M505" s="58" t="str">
        <f>IF(B505="","",Payment!prev_prin_balance-L505)</f>
        <v/>
      </c>
      <c r="N505" s="58" t="str">
        <f t="shared" si="1"/>
        <v/>
      </c>
      <c r="O505" s="31"/>
      <c r="P505" s="78"/>
      <c r="Q505" s="31"/>
      <c r="R505" s="31"/>
      <c r="S505" s="31"/>
      <c r="T505" s="31"/>
      <c r="U505" s="31"/>
      <c r="V505" s="31"/>
      <c r="W505" s="31"/>
      <c r="X505" s="31"/>
      <c r="Y505" s="31"/>
      <c r="Z505" s="31"/>
    </row>
    <row r="506" spans="1:26" ht="12.75" customHeight="1" x14ac:dyDescent="0.3">
      <c r="A506" s="51" t="str">
        <f>IF(OR(Payment!prev_total_owed&lt;=0,Payment!prev_total_owed=""),"",Payment!prev_pmt_num+1)</f>
        <v/>
      </c>
      <c r="B506" s="84"/>
      <c r="C506" s="99"/>
      <c r="D506" s="100"/>
      <c r="E506" s="58" t="str">
        <f>IF(B506="","",ROUND((B506-Payment!prev_date)*$N$8*Payment!prev_prin_balance,2))</f>
        <v/>
      </c>
      <c r="F506" s="56"/>
      <c r="G506" s="99"/>
      <c r="H506" s="99"/>
      <c r="I506" s="58" t="str">
        <f>IF(B506="","",Payment!prev_fee_balance+G506-H506)</f>
        <v/>
      </c>
      <c r="J506" s="58" t="str">
        <f>IF(B506="","",IF(ISBLANK(D506),MIN(C506-H506,Payment!prev_int_balance+E506),0))</f>
        <v/>
      </c>
      <c r="K506" s="58" t="str">
        <f>IF(B506="","",(Payment!prev_int_balance+E506)-J506)</f>
        <v/>
      </c>
      <c r="L506" s="58" t="str">
        <f t="shared" si="0"/>
        <v/>
      </c>
      <c r="M506" s="58" t="str">
        <f>IF(B506="","",Payment!prev_prin_balance-L506)</f>
        <v/>
      </c>
      <c r="N506" s="58" t="str">
        <f t="shared" si="1"/>
        <v/>
      </c>
      <c r="O506" s="31"/>
      <c r="P506" s="78"/>
      <c r="Q506" s="31"/>
      <c r="R506" s="31"/>
      <c r="S506" s="31"/>
      <c r="T506" s="31"/>
      <c r="U506" s="31"/>
      <c r="V506" s="31"/>
      <c r="W506" s="31"/>
      <c r="X506" s="31"/>
      <c r="Y506" s="31"/>
      <c r="Z506" s="31"/>
    </row>
    <row r="507" spans="1:26" ht="12.75" customHeight="1" x14ac:dyDescent="0.3">
      <c r="A507" s="51" t="str">
        <f>IF(OR(Payment!prev_total_owed&lt;=0,Payment!prev_total_owed=""),"",Payment!prev_pmt_num+1)</f>
        <v/>
      </c>
      <c r="B507" s="84"/>
      <c r="C507" s="99"/>
      <c r="D507" s="100"/>
      <c r="E507" s="58" t="str">
        <f>IF(B507="","",ROUND((B507-Payment!prev_date)*$N$8*Payment!prev_prin_balance,2))</f>
        <v/>
      </c>
      <c r="F507" s="56"/>
      <c r="G507" s="99"/>
      <c r="H507" s="99"/>
      <c r="I507" s="58" t="str">
        <f>IF(B507="","",Payment!prev_fee_balance+G507-H507)</f>
        <v/>
      </c>
      <c r="J507" s="58" t="str">
        <f>IF(B507="","",IF(ISBLANK(D507),MIN(C507-H507,Payment!prev_int_balance+E507),0))</f>
        <v/>
      </c>
      <c r="K507" s="58" t="str">
        <f>IF(B507="","",(Payment!prev_int_balance+E507)-J507)</f>
        <v/>
      </c>
      <c r="L507" s="58" t="str">
        <f t="shared" si="0"/>
        <v/>
      </c>
      <c r="M507" s="58" t="str">
        <f>IF(B507="","",Payment!prev_prin_balance-L507)</f>
        <v/>
      </c>
      <c r="N507" s="58" t="str">
        <f t="shared" si="1"/>
        <v/>
      </c>
      <c r="O507" s="31"/>
      <c r="P507" s="78"/>
      <c r="Q507" s="31"/>
      <c r="R507" s="31"/>
      <c r="S507" s="31"/>
      <c r="T507" s="31"/>
      <c r="U507" s="31"/>
      <c r="V507" s="31"/>
      <c r="W507" s="31"/>
      <c r="X507" s="31"/>
      <c r="Y507" s="31"/>
      <c r="Z507" s="31"/>
    </row>
    <row r="508" spans="1:26" ht="12.75" customHeight="1" x14ac:dyDescent="0.3">
      <c r="A508" s="51" t="str">
        <f>IF(OR(Payment!prev_total_owed&lt;=0,Payment!prev_total_owed=""),"",Payment!prev_pmt_num+1)</f>
        <v/>
      </c>
      <c r="B508" s="84"/>
      <c r="C508" s="99"/>
      <c r="D508" s="100"/>
      <c r="E508" s="58" t="str">
        <f>IF(B508="","",ROUND((B508-Payment!prev_date)*$N$8*Payment!prev_prin_balance,2))</f>
        <v/>
      </c>
      <c r="F508" s="56"/>
      <c r="G508" s="99"/>
      <c r="H508" s="99"/>
      <c r="I508" s="58" t="str">
        <f>IF(B508="","",Payment!prev_fee_balance+G508-H508)</f>
        <v/>
      </c>
      <c r="J508" s="58" t="str">
        <f>IF(B508="","",IF(ISBLANK(D508),MIN(C508-H508,Payment!prev_int_balance+E508),0))</f>
        <v/>
      </c>
      <c r="K508" s="58" t="str">
        <f>IF(B508="","",(Payment!prev_int_balance+E508)-J508)</f>
        <v/>
      </c>
      <c r="L508" s="58" t="str">
        <f t="shared" si="0"/>
        <v/>
      </c>
      <c r="M508" s="58" t="str">
        <f>IF(B508="","",Payment!prev_prin_balance-L508)</f>
        <v/>
      </c>
      <c r="N508" s="58" t="str">
        <f t="shared" si="1"/>
        <v/>
      </c>
      <c r="O508" s="31"/>
      <c r="P508" s="78"/>
      <c r="Q508" s="31"/>
      <c r="R508" s="31"/>
      <c r="S508" s="31"/>
      <c r="T508" s="31"/>
      <c r="U508" s="31"/>
      <c r="V508" s="31"/>
      <c r="W508" s="31"/>
      <c r="X508" s="31"/>
      <c r="Y508" s="31"/>
      <c r="Z508" s="31"/>
    </row>
    <row r="509" spans="1:26" ht="12.75" customHeight="1" x14ac:dyDescent="0.3">
      <c r="A509" s="51" t="str">
        <f>IF(OR(Payment!prev_total_owed&lt;=0,Payment!prev_total_owed=""),"",Payment!prev_pmt_num+1)</f>
        <v/>
      </c>
      <c r="B509" s="84"/>
      <c r="C509" s="99"/>
      <c r="D509" s="100"/>
      <c r="E509" s="58" t="str">
        <f>IF(B509="","",ROUND((B509-Payment!prev_date)*$N$8*Payment!prev_prin_balance,2))</f>
        <v/>
      </c>
      <c r="F509" s="56"/>
      <c r="G509" s="99"/>
      <c r="H509" s="99"/>
      <c r="I509" s="58" t="str">
        <f>IF(B509="","",Payment!prev_fee_balance+G509-H509)</f>
        <v/>
      </c>
      <c r="J509" s="58" t="str">
        <f>IF(B509="","",IF(ISBLANK(D509),MIN(C509-H509,Payment!prev_int_balance+E509),0))</f>
        <v/>
      </c>
      <c r="K509" s="58" t="str">
        <f>IF(B509="","",(Payment!prev_int_balance+E509)-J509)</f>
        <v/>
      </c>
      <c r="L509" s="58" t="str">
        <f t="shared" si="0"/>
        <v/>
      </c>
      <c r="M509" s="58" t="str">
        <f>IF(B509="","",Payment!prev_prin_balance-L509)</f>
        <v/>
      </c>
      <c r="N509" s="58" t="str">
        <f t="shared" si="1"/>
        <v/>
      </c>
      <c r="O509" s="31"/>
      <c r="P509" s="78"/>
      <c r="Q509" s="31"/>
      <c r="R509" s="31"/>
      <c r="S509" s="31"/>
      <c r="T509" s="31"/>
      <c r="U509" s="31"/>
      <c r="V509" s="31"/>
      <c r="W509" s="31"/>
      <c r="X509" s="31"/>
      <c r="Y509" s="31"/>
      <c r="Z509" s="31"/>
    </row>
    <row r="510" spans="1:26" ht="12.75" customHeight="1" x14ac:dyDescent="0.3">
      <c r="A510" s="51" t="str">
        <f>IF(OR(Payment!prev_total_owed&lt;=0,Payment!prev_total_owed=""),"",Payment!prev_pmt_num+1)</f>
        <v/>
      </c>
      <c r="B510" s="84"/>
      <c r="C510" s="99"/>
      <c r="D510" s="100"/>
      <c r="E510" s="58" t="str">
        <f>IF(B510="","",ROUND((B510-Payment!prev_date)*$N$8*Payment!prev_prin_balance,2))</f>
        <v/>
      </c>
      <c r="F510" s="56"/>
      <c r="G510" s="99"/>
      <c r="H510" s="99"/>
      <c r="I510" s="58" t="str">
        <f>IF(B510="","",Payment!prev_fee_balance+G510-H510)</f>
        <v/>
      </c>
      <c r="J510" s="58" t="str">
        <f>IF(B510="","",IF(ISBLANK(D510),MIN(C510-H510,Payment!prev_int_balance+E510),0))</f>
        <v/>
      </c>
      <c r="K510" s="58" t="str">
        <f>IF(B510="","",(Payment!prev_int_balance+E510)-J510)</f>
        <v/>
      </c>
      <c r="L510" s="58" t="str">
        <f t="shared" si="0"/>
        <v/>
      </c>
      <c r="M510" s="58" t="str">
        <f>IF(B510="","",Payment!prev_prin_balance-L510)</f>
        <v/>
      </c>
      <c r="N510" s="58" t="str">
        <f t="shared" si="1"/>
        <v/>
      </c>
      <c r="O510" s="31"/>
      <c r="P510" s="78"/>
      <c r="Q510" s="31"/>
      <c r="R510" s="31"/>
      <c r="S510" s="31"/>
      <c r="T510" s="31"/>
      <c r="U510" s="31"/>
      <c r="V510" s="31"/>
      <c r="W510" s="31"/>
      <c r="X510" s="31"/>
      <c r="Y510" s="31"/>
      <c r="Z510" s="31"/>
    </row>
    <row r="511" spans="1:26" ht="12.75" customHeight="1" x14ac:dyDescent="0.3">
      <c r="A511" s="51" t="str">
        <f>IF(OR(Payment!prev_total_owed&lt;=0,Payment!prev_total_owed=""),"",Payment!prev_pmt_num+1)</f>
        <v/>
      </c>
      <c r="B511" s="84"/>
      <c r="C511" s="99"/>
      <c r="D511" s="100"/>
      <c r="E511" s="58" t="str">
        <f>IF(B511="","",ROUND((B511-Payment!prev_date)*$N$8*Payment!prev_prin_balance,2))</f>
        <v/>
      </c>
      <c r="F511" s="56"/>
      <c r="G511" s="99"/>
      <c r="H511" s="99"/>
      <c r="I511" s="58" t="str">
        <f>IF(B511="","",Payment!prev_fee_balance+G511-H511)</f>
        <v/>
      </c>
      <c r="J511" s="58" t="str">
        <f>IF(B511="","",IF(ISBLANK(D511),MIN(C511-H511,Payment!prev_int_balance+E511),0))</f>
        <v/>
      </c>
      <c r="K511" s="58" t="str">
        <f>IF(B511="","",(Payment!prev_int_balance+E511)-J511)</f>
        <v/>
      </c>
      <c r="L511" s="58" t="str">
        <f t="shared" si="0"/>
        <v/>
      </c>
      <c r="M511" s="58" t="str">
        <f>IF(B511="","",Payment!prev_prin_balance-L511)</f>
        <v/>
      </c>
      <c r="N511" s="58" t="str">
        <f t="shared" si="1"/>
        <v/>
      </c>
      <c r="O511" s="31"/>
      <c r="P511" s="78"/>
      <c r="Q511" s="31"/>
      <c r="R511" s="31"/>
      <c r="S511" s="31"/>
      <c r="T511" s="31"/>
      <c r="U511" s="31"/>
      <c r="V511" s="31"/>
      <c r="W511" s="31"/>
      <c r="X511" s="31"/>
      <c r="Y511" s="31"/>
      <c r="Z511" s="31"/>
    </row>
    <row r="512" spans="1:26" ht="12.75" customHeight="1" x14ac:dyDescent="0.3">
      <c r="A512" s="51" t="str">
        <f>IF(OR(Payment!prev_total_owed&lt;=0,Payment!prev_total_owed=""),"",Payment!prev_pmt_num+1)</f>
        <v/>
      </c>
      <c r="B512" s="84"/>
      <c r="C512" s="99"/>
      <c r="D512" s="100"/>
      <c r="E512" s="58" t="str">
        <f>IF(B512="","",ROUND((B512-Payment!prev_date)*$N$8*Payment!prev_prin_balance,2))</f>
        <v/>
      </c>
      <c r="F512" s="56"/>
      <c r="G512" s="99"/>
      <c r="H512" s="99"/>
      <c r="I512" s="58" t="str">
        <f>IF(B512="","",Payment!prev_fee_balance+G512-H512)</f>
        <v/>
      </c>
      <c r="J512" s="58" t="str">
        <f>IF(B512="","",IF(ISBLANK(D512),MIN(C512-H512,Payment!prev_int_balance+E512),0))</f>
        <v/>
      </c>
      <c r="K512" s="58" t="str">
        <f>IF(B512="","",(Payment!prev_int_balance+E512)-J512)</f>
        <v/>
      </c>
      <c r="L512" s="58" t="str">
        <f t="shared" si="0"/>
        <v/>
      </c>
      <c r="M512" s="58" t="str">
        <f>IF(B512="","",Payment!prev_prin_balance-L512)</f>
        <v/>
      </c>
      <c r="N512" s="58" t="str">
        <f t="shared" si="1"/>
        <v/>
      </c>
      <c r="O512" s="31"/>
      <c r="P512" s="78"/>
      <c r="Q512" s="31"/>
      <c r="R512" s="31"/>
      <c r="S512" s="31"/>
      <c r="T512" s="31"/>
      <c r="U512" s="31"/>
      <c r="V512" s="31"/>
      <c r="W512" s="31"/>
      <c r="X512" s="31"/>
      <c r="Y512" s="31"/>
      <c r="Z512" s="31"/>
    </row>
    <row r="513" spans="1:26" ht="12.75" customHeight="1" x14ac:dyDescent="0.3">
      <c r="A513" s="51" t="str">
        <f>IF(OR(Payment!prev_total_owed&lt;=0,Payment!prev_total_owed=""),"",Payment!prev_pmt_num+1)</f>
        <v/>
      </c>
      <c r="B513" s="84"/>
      <c r="C513" s="99"/>
      <c r="D513" s="100"/>
      <c r="E513" s="58" t="str">
        <f>IF(B513="","",ROUND((B513-Payment!prev_date)*$N$8*Payment!prev_prin_balance,2))</f>
        <v/>
      </c>
      <c r="F513" s="56"/>
      <c r="G513" s="99"/>
      <c r="H513" s="99"/>
      <c r="I513" s="58" t="str">
        <f>IF(B513="","",Payment!prev_fee_balance+G513-H513)</f>
        <v/>
      </c>
      <c r="J513" s="58" t="str">
        <f>IF(B513="","",IF(ISBLANK(D513),MIN(C513-H513,Payment!prev_int_balance+E513),0))</f>
        <v/>
      </c>
      <c r="K513" s="58" t="str">
        <f>IF(B513="","",(Payment!prev_int_balance+E513)-J513)</f>
        <v/>
      </c>
      <c r="L513" s="58" t="str">
        <f t="shared" si="0"/>
        <v/>
      </c>
      <c r="M513" s="58" t="str">
        <f>IF(B513="","",Payment!prev_prin_balance-L513)</f>
        <v/>
      </c>
      <c r="N513" s="58" t="str">
        <f t="shared" si="1"/>
        <v/>
      </c>
      <c r="O513" s="31"/>
      <c r="P513" s="78"/>
      <c r="Q513" s="31"/>
      <c r="R513" s="31"/>
      <c r="S513" s="31"/>
      <c r="T513" s="31"/>
      <c r="U513" s="31"/>
      <c r="V513" s="31"/>
      <c r="W513" s="31"/>
      <c r="X513" s="31"/>
      <c r="Y513" s="31"/>
      <c r="Z513" s="31"/>
    </row>
    <row r="514" spans="1:26" ht="12.75" customHeight="1" x14ac:dyDescent="0.3">
      <c r="A514" s="51" t="str">
        <f>IF(OR(Payment!prev_total_owed&lt;=0,Payment!prev_total_owed=""),"",Payment!prev_pmt_num+1)</f>
        <v/>
      </c>
      <c r="B514" s="84"/>
      <c r="C514" s="99"/>
      <c r="D514" s="100"/>
      <c r="E514" s="58" t="str">
        <f>IF(B514="","",ROUND((B514-Payment!prev_date)*$N$8*Payment!prev_prin_balance,2))</f>
        <v/>
      </c>
      <c r="F514" s="56"/>
      <c r="G514" s="99"/>
      <c r="H514" s="99"/>
      <c r="I514" s="58" t="str">
        <f>IF(B514="","",Payment!prev_fee_balance+G514-H514)</f>
        <v/>
      </c>
      <c r="J514" s="58" t="str">
        <f>IF(B514="","",IF(ISBLANK(D514),MIN(C514-H514,Payment!prev_int_balance+E514),0))</f>
        <v/>
      </c>
      <c r="K514" s="58" t="str">
        <f>IF(B514="","",(Payment!prev_int_balance+E514)-J514)</f>
        <v/>
      </c>
      <c r="L514" s="58" t="str">
        <f t="shared" si="0"/>
        <v/>
      </c>
      <c r="M514" s="58" t="str">
        <f>IF(B514="","",Payment!prev_prin_balance-L514)</f>
        <v/>
      </c>
      <c r="N514" s="58" t="str">
        <f t="shared" si="1"/>
        <v/>
      </c>
      <c r="O514" s="31"/>
      <c r="P514" s="78"/>
      <c r="Q514" s="31"/>
      <c r="R514" s="31"/>
      <c r="S514" s="31"/>
      <c r="T514" s="31"/>
      <c r="U514" s="31"/>
      <c r="V514" s="31"/>
      <c r="W514" s="31"/>
      <c r="X514" s="31"/>
      <c r="Y514" s="31"/>
      <c r="Z514" s="31"/>
    </row>
    <row r="515" spans="1:26" ht="12.75" customHeight="1" x14ac:dyDescent="0.3">
      <c r="A515" s="51" t="str">
        <f>IF(OR(Payment!prev_total_owed&lt;=0,Payment!prev_total_owed=""),"",Payment!prev_pmt_num+1)</f>
        <v/>
      </c>
      <c r="B515" s="84"/>
      <c r="C515" s="99"/>
      <c r="D515" s="100"/>
      <c r="E515" s="58" t="str">
        <f>IF(B515="","",ROUND((B515-Payment!prev_date)*$N$8*Payment!prev_prin_balance,2))</f>
        <v/>
      </c>
      <c r="F515" s="56"/>
      <c r="G515" s="99"/>
      <c r="H515" s="99"/>
      <c r="I515" s="58" t="str">
        <f>IF(B515="","",Payment!prev_fee_balance+G515-H515)</f>
        <v/>
      </c>
      <c r="J515" s="58" t="str">
        <f>IF(B515="","",IF(ISBLANK(D515),MIN(C515-H515,Payment!prev_int_balance+E515),0))</f>
        <v/>
      </c>
      <c r="K515" s="58" t="str">
        <f>IF(B515="","",(Payment!prev_int_balance+E515)-J515)</f>
        <v/>
      </c>
      <c r="L515" s="58" t="str">
        <f t="shared" si="0"/>
        <v/>
      </c>
      <c r="M515" s="58" t="str">
        <f>IF(B515="","",Payment!prev_prin_balance-L515)</f>
        <v/>
      </c>
      <c r="N515" s="58" t="str">
        <f t="shared" si="1"/>
        <v/>
      </c>
      <c r="O515" s="31"/>
      <c r="P515" s="78"/>
      <c r="Q515" s="31"/>
      <c r="R515" s="31"/>
      <c r="S515" s="31"/>
      <c r="T515" s="31"/>
      <c r="U515" s="31"/>
      <c r="V515" s="31"/>
      <c r="W515" s="31"/>
      <c r="X515" s="31"/>
      <c r="Y515" s="31"/>
      <c r="Z515" s="31"/>
    </row>
    <row r="516" spans="1:26" ht="12.75" customHeight="1" x14ac:dyDescent="0.3">
      <c r="A516" s="51" t="str">
        <f>IF(OR(Payment!prev_total_owed&lt;=0,Payment!prev_total_owed=""),"",Payment!prev_pmt_num+1)</f>
        <v/>
      </c>
      <c r="B516" s="84"/>
      <c r="C516" s="99"/>
      <c r="D516" s="100"/>
      <c r="E516" s="58" t="str">
        <f>IF(B516="","",ROUND((B516-Payment!prev_date)*$N$8*Payment!prev_prin_balance,2))</f>
        <v/>
      </c>
      <c r="F516" s="56"/>
      <c r="G516" s="99"/>
      <c r="H516" s="99"/>
      <c r="I516" s="58" t="str">
        <f>IF(B516="","",Payment!prev_fee_balance+G516-H516)</f>
        <v/>
      </c>
      <c r="J516" s="58" t="str">
        <f>IF(B516="","",IF(ISBLANK(D516),MIN(C516-H516,Payment!prev_int_balance+E516),0))</f>
        <v/>
      </c>
      <c r="K516" s="58" t="str">
        <f>IF(B516="","",(Payment!prev_int_balance+E516)-J516)</f>
        <v/>
      </c>
      <c r="L516" s="58" t="str">
        <f t="shared" si="0"/>
        <v/>
      </c>
      <c r="M516" s="58" t="str">
        <f>IF(B516="","",Payment!prev_prin_balance-L516)</f>
        <v/>
      </c>
      <c r="N516" s="58" t="str">
        <f t="shared" si="1"/>
        <v/>
      </c>
      <c r="O516" s="31"/>
      <c r="P516" s="78"/>
      <c r="Q516" s="31"/>
      <c r="R516" s="31"/>
      <c r="S516" s="31"/>
      <c r="T516" s="31"/>
      <c r="U516" s="31"/>
      <c r="V516" s="31"/>
      <c r="W516" s="31"/>
      <c r="X516" s="31"/>
      <c r="Y516" s="31"/>
      <c r="Z516" s="31"/>
    </row>
    <row r="517" spans="1:26" ht="12.75" customHeight="1" x14ac:dyDescent="0.3">
      <c r="A517" s="51" t="str">
        <f>IF(OR(Payment!prev_total_owed&lt;=0,Payment!prev_total_owed=""),"",Payment!prev_pmt_num+1)</f>
        <v/>
      </c>
      <c r="B517" s="84"/>
      <c r="C517" s="99"/>
      <c r="D517" s="100"/>
      <c r="E517" s="58" t="str">
        <f>IF(B517="","",ROUND((B517-Payment!prev_date)*$N$8*Payment!prev_prin_balance,2))</f>
        <v/>
      </c>
      <c r="F517" s="56"/>
      <c r="G517" s="99"/>
      <c r="H517" s="99"/>
      <c r="I517" s="58" t="str">
        <f>IF(B517="","",Payment!prev_fee_balance+G517-H517)</f>
        <v/>
      </c>
      <c r="J517" s="58" t="str">
        <f>IF(B517="","",IF(ISBLANK(D517),MIN(C517-H517,Payment!prev_int_balance+E517),0))</f>
        <v/>
      </c>
      <c r="K517" s="58" t="str">
        <f>IF(B517="","",(Payment!prev_int_balance+E517)-J517)</f>
        <v/>
      </c>
      <c r="L517" s="58" t="str">
        <f t="shared" si="0"/>
        <v/>
      </c>
      <c r="M517" s="58" t="str">
        <f>IF(B517="","",Payment!prev_prin_balance-L517)</f>
        <v/>
      </c>
      <c r="N517" s="58" t="str">
        <f t="shared" si="1"/>
        <v/>
      </c>
      <c r="O517" s="31"/>
      <c r="P517" s="78"/>
      <c r="Q517" s="31"/>
      <c r="R517" s="31"/>
      <c r="S517" s="31"/>
      <c r="T517" s="31"/>
      <c r="U517" s="31"/>
      <c r="V517" s="31"/>
      <c r="W517" s="31"/>
      <c r="X517" s="31"/>
      <c r="Y517" s="31"/>
      <c r="Z517" s="31"/>
    </row>
    <row r="518" spans="1:26" ht="12.75" customHeight="1" x14ac:dyDescent="0.3">
      <c r="A518" s="51" t="str">
        <f>IF(OR(Payment!prev_total_owed&lt;=0,Payment!prev_total_owed=""),"",Payment!prev_pmt_num+1)</f>
        <v/>
      </c>
      <c r="B518" s="84"/>
      <c r="C518" s="99"/>
      <c r="D518" s="100"/>
      <c r="E518" s="58" t="str">
        <f>IF(B518="","",ROUND((B518-Payment!prev_date)*$N$8*Payment!prev_prin_balance,2))</f>
        <v/>
      </c>
      <c r="F518" s="56"/>
      <c r="G518" s="99"/>
      <c r="H518" s="99"/>
      <c r="I518" s="58" t="str">
        <f>IF(B518="","",Payment!prev_fee_balance+G518-H518)</f>
        <v/>
      </c>
      <c r="J518" s="58" t="str">
        <f>IF(B518="","",IF(ISBLANK(D518),MIN(C518-H518,Payment!prev_int_balance+E518),0))</f>
        <v/>
      </c>
      <c r="K518" s="58" t="str">
        <f>IF(B518="","",(Payment!prev_int_balance+E518)-J518)</f>
        <v/>
      </c>
      <c r="L518" s="58" t="str">
        <f t="shared" si="0"/>
        <v/>
      </c>
      <c r="M518" s="58" t="str">
        <f>IF(B518="","",Payment!prev_prin_balance-L518)</f>
        <v/>
      </c>
      <c r="N518" s="58" t="str">
        <f t="shared" si="1"/>
        <v/>
      </c>
      <c r="O518" s="31"/>
      <c r="P518" s="78"/>
      <c r="Q518" s="31"/>
      <c r="R518" s="31"/>
      <c r="S518" s="31"/>
      <c r="T518" s="31"/>
      <c r="U518" s="31"/>
      <c r="V518" s="31"/>
      <c r="W518" s="31"/>
      <c r="X518" s="31"/>
      <c r="Y518" s="31"/>
      <c r="Z518" s="31"/>
    </row>
    <row r="519" spans="1:26" ht="12.75" customHeight="1" x14ac:dyDescent="0.3">
      <c r="A519" s="51" t="str">
        <f>IF(OR(Payment!prev_total_owed&lt;=0,Payment!prev_total_owed=""),"",Payment!prev_pmt_num+1)</f>
        <v/>
      </c>
      <c r="B519" s="84"/>
      <c r="C519" s="99"/>
      <c r="D519" s="100"/>
      <c r="E519" s="58" t="str">
        <f>IF(B519="","",ROUND((B519-Payment!prev_date)*$N$8*Payment!prev_prin_balance,2))</f>
        <v/>
      </c>
      <c r="F519" s="56"/>
      <c r="G519" s="99"/>
      <c r="H519" s="99"/>
      <c r="I519" s="58" t="str">
        <f>IF(B519="","",Payment!prev_fee_balance+G519-H519)</f>
        <v/>
      </c>
      <c r="J519" s="58" t="str">
        <f>IF(B519="","",IF(ISBLANK(D519),MIN(C519-H519,Payment!prev_int_balance+E519),0))</f>
        <v/>
      </c>
      <c r="K519" s="58" t="str">
        <f>IF(B519="","",(Payment!prev_int_balance+E519)-J519)</f>
        <v/>
      </c>
      <c r="L519" s="58" t="str">
        <f t="shared" si="0"/>
        <v/>
      </c>
      <c r="M519" s="58" t="str">
        <f>IF(B519="","",Payment!prev_prin_balance-L519)</f>
        <v/>
      </c>
      <c r="N519" s="58" t="str">
        <f t="shared" si="1"/>
        <v/>
      </c>
      <c r="O519" s="31"/>
      <c r="P519" s="78"/>
      <c r="Q519" s="31"/>
      <c r="R519" s="31"/>
      <c r="S519" s="31"/>
      <c r="T519" s="31"/>
      <c r="U519" s="31"/>
      <c r="V519" s="31"/>
      <c r="W519" s="31"/>
      <c r="X519" s="31"/>
      <c r="Y519" s="31"/>
      <c r="Z519" s="31"/>
    </row>
    <row r="520" spans="1:26" ht="12.75" customHeight="1" x14ac:dyDescent="0.3">
      <c r="A520" s="51" t="str">
        <f>IF(OR(Payment!prev_total_owed&lt;=0,Payment!prev_total_owed=""),"",Payment!prev_pmt_num+1)</f>
        <v/>
      </c>
      <c r="B520" s="84"/>
      <c r="C520" s="99"/>
      <c r="D520" s="100"/>
      <c r="E520" s="58" t="str">
        <f>IF(B520="","",ROUND((B520-Payment!prev_date)*$N$8*Payment!prev_prin_balance,2))</f>
        <v/>
      </c>
      <c r="F520" s="56"/>
      <c r="G520" s="99"/>
      <c r="H520" s="99"/>
      <c r="I520" s="58" t="str">
        <f>IF(B520="","",Payment!prev_fee_balance+G520-H520)</f>
        <v/>
      </c>
      <c r="J520" s="58" t="str">
        <f>IF(B520="","",IF(ISBLANK(D520),MIN(C520-H520,Payment!prev_int_balance+E520),0))</f>
        <v/>
      </c>
      <c r="K520" s="58" t="str">
        <f>IF(B520="","",(Payment!prev_int_balance+E520)-J520)</f>
        <v/>
      </c>
      <c r="L520" s="58" t="str">
        <f t="shared" si="0"/>
        <v/>
      </c>
      <c r="M520" s="58" t="str">
        <f>IF(B520="","",Payment!prev_prin_balance-L520)</f>
        <v/>
      </c>
      <c r="N520" s="58" t="str">
        <f t="shared" si="1"/>
        <v/>
      </c>
      <c r="O520" s="31"/>
      <c r="P520" s="78"/>
      <c r="Q520" s="31"/>
      <c r="R520" s="31"/>
      <c r="S520" s="31"/>
      <c r="T520" s="31"/>
      <c r="U520" s="31"/>
      <c r="V520" s="31"/>
      <c r="W520" s="31"/>
      <c r="X520" s="31"/>
      <c r="Y520" s="31"/>
      <c r="Z520" s="31"/>
    </row>
    <row r="521" spans="1:26" ht="12.75" customHeight="1" x14ac:dyDescent="0.3">
      <c r="A521" s="51" t="str">
        <f>IF(OR(Payment!prev_total_owed&lt;=0,Payment!prev_total_owed=""),"",Payment!prev_pmt_num+1)</f>
        <v/>
      </c>
      <c r="B521" s="84"/>
      <c r="C521" s="99"/>
      <c r="D521" s="100"/>
      <c r="E521" s="58" t="str">
        <f>IF(B521="","",ROUND((B521-Payment!prev_date)*$N$8*Payment!prev_prin_balance,2))</f>
        <v/>
      </c>
      <c r="F521" s="56"/>
      <c r="G521" s="99"/>
      <c r="H521" s="99"/>
      <c r="I521" s="58" t="str">
        <f>IF(B521="","",Payment!prev_fee_balance+G521-H521)</f>
        <v/>
      </c>
      <c r="J521" s="58" t="str">
        <f>IF(B521="","",IF(ISBLANK(D521),MIN(C521-H521,Payment!prev_int_balance+E521),0))</f>
        <v/>
      </c>
      <c r="K521" s="58" t="str">
        <f>IF(B521="","",(Payment!prev_int_balance+E521)-J521)</f>
        <v/>
      </c>
      <c r="L521" s="58" t="str">
        <f t="shared" si="0"/>
        <v/>
      </c>
      <c r="M521" s="58" t="str">
        <f>IF(B521="","",Payment!prev_prin_balance-L521)</f>
        <v/>
      </c>
      <c r="N521" s="58" t="str">
        <f t="shared" si="1"/>
        <v/>
      </c>
      <c r="O521" s="31"/>
      <c r="P521" s="78"/>
      <c r="Q521" s="31"/>
      <c r="R521" s="31"/>
      <c r="S521" s="31"/>
      <c r="T521" s="31"/>
      <c r="U521" s="31"/>
      <c r="V521" s="31"/>
      <c r="W521" s="31"/>
      <c r="X521" s="31"/>
      <c r="Y521" s="31"/>
      <c r="Z521" s="31"/>
    </row>
    <row r="522" spans="1:26" ht="12.75" customHeight="1" x14ac:dyDescent="0.3">
      <c r="A522" s="51" t="str">
        <f>IF(OR(Payment!prev_total_owed&lt;=0,Payment!prev_total_owed=""),"",Payment!prev_pmt_num+1)</f>
        <v/>
      </c>
      <c r="B522" s="84"/>
      <c r="C522" s="99"/>
      <c r="D522" s="100"/>
      <c r="E522" s="58" t="str">
        <f>IF(B522="","",ROUND((B522-Payment!prev_date)*$N$8*Payment!prev_prin_balance,2))</f>
        <v/>
      </c>
      <c r="F522" s="56"/>
      <c r="G522" s="99"/>
      <c r="H522" s="99"/>
      <c r="I522" s="58" t="str">
        <f>IF(B522="","",Payment!prev_fee_balance+G522-H522)</f>
        <v/>
      </c>
      <c r="J522" s="58" t="str">
        <f>IF(B522="","",IF(ISBLANK(D522),MIN(C522-H522,Payment!prev_int_balance+E522),0))</f>
        <v/>
      </c>
      <c r="K522" s="58" t="str">
        <f>IF(B522="","",(Payment!prev_int_balance+E522)-J522)</f>
        <v/>
      </c>
      <c r="L522" s="58" t="str">
        <f t="shared" si="0"/>
        <v/>
      </c>
      <c r="M522" s="58" t="str">
        <f>IF(B522="","",Payment!prev_prin_balance-L522)</f>
        <v/>
      </c>
      <c r="N522" s="58" t="str">
        <f t="shared" si="1"/>
        <v/>
      </c>
      <c r="O522" s="31"/>
      <c r="P522" s="78"/>
      <c r="Q522" s="31"/>
      <c r="R522" s="31"/>
      <c r="S522" s="31"/>
      <c r="T522" s="31"/>
      <c r="U522" s="31"/>
      <c r="V522" s="31"/>
      <c r="W522" s="31"/>
      <c r="X522" s="31"/>
      <c r="Y522" s="31"/>
      <c r="Z522" s="31"/>
    </row>
    <row r="523" spans="1:26" ht="12.75" customHeight="1" x14ac:dyDescent="0.3">
      <c r="A523" s="51" t="str">
        <f>IF(OR(Payment!prev_total_owed&lt;=0,Payment!prev_total_owed=""),"",Payment!prev_pmt_num+1)</f>
        <v/>
      </c>
      <c r="B523" s="84"/>
      <c r="C523" s="99"/>
      <c r="D523" s="100"/>
      <c r="E523" s="58" t="str">
        <f>IF(B523="","",ROUND((B523-Payment!prev_date)*$N$8*Payment!prev_prin_balance,2))</f>
        <v/>
      </c>
      <c r="F523" s="56"/>
      <c r="G523" s="99"/>
      <c r="H523" s="99"/>
      <c r="I523" s="58" t="str">
        <f>IF(B523="","",Payment!prev_fee_balance+G523-H523)</f>
        <v/>
      </c>
      <c r="J523" s="58" t="str">
        <f>IF(B523="","",IF(ISBLANK(D523),MIN(C523-H523,Payment!prev_int_balance+E523),0))</f>
        <v/>
      </c>
      <c r="K523" s="58" t="str">
        <f>IF(B523="","",(Payment!prev_int_balance+E523)-J523)</f>
        <v/>
      </c>
      <c r="L523" s="58" t="str">
        <f t="shared" si="0"/>
        <v/>
      </c>
      <c r="M523" s="58" t="str">
        <f>IF(B523="","",Payment!prev_prin_balance-L523)</f>
        <v/>
      </c>
      <c r="N523" s="58" t="str">
        <f t="shared" si="1"/>
        <v/>
      </c>
      <c r="O523" s="31"/>
      <c r="P523" s="78"/>
      <c r="Q523" s="31"/>
      <c r="R523" s="31"/>
      <c r="S523" s="31"/>
      <c r="T523" s="31"/>
      <c r="U523" s="31"/>
      <c r="V523" s="31"/>
      <c r="W523" s="31"/>
      <c r="X523" s="31"/>
      <c r="Y523" s="31"/>
      <c r="Z523" s="31"/>
    </row>
    <row r="524" spans="1:26" ht="12.75" customHeight="1" x14ac:dyDescent="0.3">
      <c r="A524" s="51" t="str">
        <f>IF(OR(Payment!prev_total_owed&lt;=0,Payment!prev_total_owed=""),"",Payment!prev_pmt_num+1)</f>
        <v/>
      </c>
      <c r="B524" s="84"/>
      <c r="C524" s="99"/>
      <c r="D524" s="100"/>
      <c r="E524" s="58" t="str">
        <f>IF(B524="","",ROUND((B524-Payment!prev_date)*$N$8*Payment!prev_prin_balance,2))</f>
        <v/>
      </c>
      <c r="F524" s="56"/>
      <c r="G524" s="99"/>
      <c r="H524" s="99"/>
      <c r="I524" s="58" t="str">
        <f>IF(B524="","",Payment!prev_fee_balance+G524-H524)</f>
        <v/>
      </c>
      <c r="J524" s="58" t="str">
        <f>IF(B524="","",IF(ISBLANK(D524),MIN(C524-H524,Payment!prev_int_balance+E524),0))</f>
        <v/>
      </c>
      <c r="K524" s="58" t="str">
        <f>IF(B524="","",(Payment!prev_int_balance+E524)-J524)</f>
        <v/>
      </c>
      <c r="L524" s="58" t="str">
        <f t="shared" si="0"/>
        <v/>
      </c>
      <c r="M524" s="58" t="str">
        <f>IF(B524="","",Payment!prev_prin_balance-L524)</f>
        <v/>
      </c>
      <c r="N524" s="58" t="str">
        <f t="shared" si="1"/>
        <v/>
      </c>
      <c r="O524" s="31"/>
      <c r="P524" s="78"/>
      <c r="Q524" s="31"/>
      <c r="R524" s="31"/>
      <c r="S524" s="31"/>
      <c r="T524" s="31"/>
      <c r="U524" s="31"/>
      <c r="V524" s="31"/>
      <c r="W524" s="31"/>
      <c r="X524" s="31"/>
      <c r="Y524" s="31"/>
      <c r="Z524" s="31"/>
    </row>
    <row r="525" spans="1:26" ht="12.75" customHeight="1" x14ac:dyDescent="0.3">
      <c r="A525" s="51" t="str">
        <f>IF(OR(Payment!prev_total_owed&lt;=0,Payment!prev_total_owed=""),"",Payment!prev_pmt_num+1)</f>
        <v/>
      </c>
      <c r="B525" s="84"/>
      <c r="C525" s="99"/>
      <c r="D525" s="100"/>
      <c r="E525" s="58" t="str">
        <f>IF(B525="","",ROUND((B525-Payment!prev_date)*$N$8*Payment!prev_prin_balance,2))</f>
        <v/>
      </c>
      <c r="F525" s="56"/>
      <c r="G525" s="99"/>
      <c r="H525" s="99"/>
      <c r="I525" s="58" t="str">
        <f>IF(B525="","",Payment!prev_fee_balance+G525-H525)</f>
        <v/>
      </c>
      <c r="J525" s="58" t="str">
        <f>IF(B525="","",IF(ISBLANK(D525),MIN(C525-H525,Payment!prev_int_balance+E525),0))</f>
        <v/>
      </c>
      <c r="K525" s="58" t="str">
        <f>IF(B525="","",(Payment!prev_int_balance+E525)-J525)</f>
        <v/>
      </c>
      <c r="L525" s="58" t="str">
        <f t="shared" si="0"/>
        <v/>
      </c>
      <c r="M525" s="58" t="str">
        <f>IF(B525="","",Payment!prev_prin_balance-L525)</f>
        <v/>
      </c>
      <c r="N525" s="58" t="str">
        <f t="shared" si="1"/>
        <v/>
      </c>
      <c r="O525" s="31"/>
      <c r="P525" s="78"/>
      <c r="Q525" s="31"/>
      <c r="R525" s="31"/>
      <c r="S525" s="31"/>
      <c r="T525" s="31"/>
      <c r="U525" s="31"/>
      <c r="V525" s="31"/>
      <c r="W525" s="31"/>
      <c r="X525" s="31"/>
      <c r="Y525" s="31"/>
      <c r="Z525" s="31"/>
    </row>
    <row r="526" spans="1:26" ht="12.75" customHeight="1" x14ac:dyDescent="0.3">
      <c r="A526" s="51" t="str">
        <f>IF(OR(Payment!prev_total_owed&lt;=0,Payment!prev_total_owed=""),"",Payment!prev_pmt_num+1)</f>
        <v/>
      </c>
      <c r="B526" s="84"/>
      <c r="C526" s="99"/>
      <c r="D526" s="100"/>
      <c r="E526" s="58" t="str">
        <f>IF(B526="","",ROUND((B526-Payment!prev_date)*$N$8*Payment!prev_prin_balance,2))</f>
        <v/>
      </c>
      <c r="F526" s="56"/>
      <c r="G526" s="99"/>
      <c r="H526" s="99"/>
      <c r="I526" s="58" t="str">
        <f>IF(B526="","",Payment!prev_fee_balance+G526-H526)</f>
        <v/>
      </c>
      <c r="J526" s="58" t="str">
        <f>IF(B526="","",IF(ISBLANK(D526),MIN(C526-H526,Payment!prev_int_balance+E526),0))</f>
        <v/>
      </c>
      <c r="K526" s="58" t="str">
        <f>IF(B526="","",(Payment!prev_int_balance+E526)-J526)</f>
        <v/>
      </c>
      <c r="L526" s="58" t="str">
        <f t="shared" si="0"/>
        <v/>
      </c>
      <c r="M526" s="58" t="str">
        <f>IF(B526="","",Payment!prev_prin_balance-L526)</f>
        <v/>
      </c>
      <c r="N526" s="58" t="str">
        <f t="shared" si="1"/>
        <v/>
      </c>
      <c r="O526" s="31"/>
      <c r="P526" s="78"/>
      <c r="Q526" s="31"/>
      <c r="R526" s="31"/>
      <c r="S526" s="31"/>
      <c r="T526" s="31"/>
      <c r="U526" s="31"/>
      <c r="V526" s="31"/>
      <c r="W526" s="31"/>
      <c r="X526" s="31"/>
      <c r="Y526" s="31"/>
      <c r="Z526" s="31"/>
    </row>
    <row r="527" spans="1:26" ht="12.75" customHeight="1" x14ac:dyDescent="0.3">
      <c r="A527" s="51" t="str">
        <f>IF(OR(Payment!prev_total_owed&lt;=0,Payment!prev_total_owed=""),"",Payment!prev_pmt_num+1)</f>
        <v/>
      </c>
      <c r="B527" s="84"/>
      <c r="C527" s="99"/>
      <c r="D527" s="100"/>
      <c r="E527" s="58" t="str">
        <f>IF(B527="","",ROUND((B527-Payment!prev_date)*$N$8*Payment!prev_prin_balance,2))</f>
        <v/>
      </c>
      <c r="F527" s="56"/>
      <c r="G527" s="99"/>
      <c r="H527" s="99"/>
      <c r="I527" s="58" t="str">
        <f>IF(B527="","",Payment!prev_fee_balance+G527-H527)</f>
        <v/>
      </c>
      <c r="J527" s="58" t="str">
        <f>IF(B527="","",IF(ISBLANK(D527),MIN(C527-H527,Payment!prev_int_balance+E527),0))</f>
        <v/>
      </c>
      <c r="K527" s="58" t="str">
        <f>IF(B527="","",(Payment!prev_int_balance+E527)-J527)</f>
        <v/>
      </c>
      <c r="L527" s="58" t="str">
        <f t="shared" si="0"/>
        <v/>
      </c>
      <c r="M527" s="58" t="str">
        <f>IF(B527="","",Payment!prev_prin_balance-L527)</f>
        <v/>
      </c>
      <c r="N527" s="58" t="str">
        <f t="shared" si="1"/>
        <v/>
      </c>
      <c r="O527" s="31"/>
      <c r="P527" s="78"/>
      <c r="Q527" s="31"/>
      <c r="R527" s="31"/>
      <c r="S527" s="31"/>
      <c r="T527" s="31"/>
      <c r="U527" s="31"/>
      <c r="V527" s="31"/>
      <c r="W527" s="31"/>
      <c r="X527" s="31"/>
      <c r="Y527" s="31"/>
      <c r="Z527" s="31"/>
    </row>
    <row r="528" spans="1:26" ht="12.75" customHeight="1" x14ac:dyDescent="0.3">
      <c r="A528" s="51" t="str">
        <f>IF(OR(Payment!prev_total_owed&lt;=0,Payment!prev_total_owed=""),"",Payment!prev_pmt_num+1)</f>
        <v/>
      </c>
      <c r="B528" s="84"/>
      <c r="C528" s="99"/>
      <c r="D528" s="100"/>
      <c r="E528" s="58" t="str">
        <f>IF(B528="","",ROUND((B528-Payment!prev_date)*$N$8*Payment!prev_prin_balance,2))</f>
        <v/>
      </c>
      <c r="F528" s="56"/>
      <c r="G528" s="99"/>
      <c r="H528" s="99"/>
      <c r="I528" s="58" t="str">
        <f>IF(B528="","",Payment!prev_fee_balance+G528-H528)</f>
        <v/>
      </c>
      <c r="J528" s="58" t="str">
        <f>IF(B528="","",IF(ISBLANK(D528),MIN(C528-H528,Payment!prev_int_balance+E528),0))</f>
        <v/>
      </c>
      <c r="K528" s="58" t="str">
        <f>IF(B528="","",(Payment!prev_int_balance+E528)-J528)</f>
        <v/>
      </c>
      <c r="L528" s="58" t="str">
        <f t="shared" si="0"/>
        <v/>
      </c>
      <c r="M528" s="58" t="str">
        <f>IF(B528="","",Payment!prev_prin_balance-L528)</f>
        <v/>
      </c>
      <c r="N528" s="58" t="str">
        <f t="shared" si="1"/>
        <v/>
      </c>
      <c r="O528" s="31"/>
      <c r="P528" s="78"/>
      <c r="Q528" s="31"/>
      <c r="R528" s="31"/>
      <c r="S528" s="31"/>
      <c r="T528" s="31"/>
      <c r="U528" s="31"/>
      <c r="V528" s="31"/>
      <c r="W528" s="31"/>
      <c r="X528" s="31"/>
      <c r="Y528" s="31"/>
      <c r="Z528" s="31"/>
    </row>
    <row r="529" spans="1:26" ht="12.75" customHeight="1" x14ac:dyDescent="0.3">
      <c r="A529" s="51" t="str">
        <f>IF(OR(Payment!prev_total_owed&lt;=0,Payment!prev_total_owed=""),"",Payment!prev_pmt_num+1)</f>
        <v/>
      </c>
      <c r="B529" s="84"/>
      <c r="C529" s="99"/>
      <c r="D529" s="100"/>
      <c r="E529" s="58" t="str">
        <f>IF(B529="","",ROUND((B529-Payment!prev_date)*$N$8*Payment!prev_prin_balance,2))</f>
        <v/>
      </c>
      <c r="F529" s="56"/>
      <c r="G529" s="99"/>
      <c r="H529" s="99"/>
      <c r="I529" s="58" t="str">
        <f>IF(B529="","",Payment!prev_fee_balance+G529-H529)</f>
        <v/>
      </c>
      <c r="J529" s="58" t="str">
        <f>IF(B529="","",IF(ISBLANK(D529),MIN(C529-H529,Payment!prev_int_balance+E529),0))</f>
        <v/>
      </c>
      <c r="K529" s="58" t="str">
        <f>IF(B529="","",(Payment!prev_int_balance+E529)-J529)</f>
        <v/>
      </c>
      <c r="L529" s="58" t="str">
        <f t="shared" si="0"/>
        <v/>
      </c>
      <c r="M529" s="58" t="str">
        <f>IF(B529="","",Payment!prev_prin_balance-L529)</f>
        <v/>
      </c>
      <c r="N529" s="58" t="str">
        <f t="shared" si="1"/>
        <v/>
      </c>
      <c r="O529" s="31"/>
      <c r="P529" s="78"/>
      <c r="Q529" s="31"/>
      <c r="R529" s="31"/>
      <c r="S529" s="31"/>
      <c r="T529" s="31"/>
      <c r="U529" s="31"/>
      <c r="V529" s="31"/>
      <c r="W529" s="31"/>
      <c r="X529" s="31"/>
      <c r="Y529" s="31"/>
      <c r="Z529" s="31"/>
    </row>
    <row r="530" spans="1:26" ht="12.75" customHeight="1" x14ac:dyDescent="0.3">
      <c r="A530" s="51" t="str">
        <f>IF(OR(Payment!prev_total_owed&lt;=0,Payment!prev_total_owed=""),"",Payment!prev_pmt_num+1)</f>
        <v/>
      </c>
      <c r="B530" s="84"/>
      <c r="C530" s="99"/>
      <c r="D530" s="100"/>
      <c r="E530" s="58" t="str">
        <f>IF(B530="","",ROUND((B530-Payment!prev_date)*$N$8*Payment!prev_prin_balance,2))</f>
        <v/>
      </c>
      <c r="F530" s="56"/>
      <c r="G530" s="99"/>
      <c r="H530" s="99"/>
      <c r="I530" s="58" t="str">
        <f>IF(B530="","",Payment!prev_fee_balance+G530-H530)</f>
        <v/>
      </c>
      <c r="J530" s="58" t="str">
        <f>IF(B530="","",IF(ISBLANK(D530),MIN(C530-H530,Payment!prev_int_balance+E530),0))</f>
        <v/>
      </c>
      <c r="K530" s="58" t="str">
        <f>IF(B530="","",(Payment!prev_int_balance+E530)-J530)</f>
        <v/>
      </c>
      <c r="L530" s="58" t="str">
        <f t="shared" si="0"/>
        <v/>
      </c>
      <c r="M530" s="58" t="str">
        <f>IF(B530="","",Payment!prev_prin_balance-L530)</f>
        <v/>
      </c>
      <c r="N530" s="58" t="str">
        <f t="shared" si="1"/>
        <v/>
      </c>
      <c r="O530" s="31"/>
      <c r="P530" s="78"/>
      <c r="Q530" s="31"/>
      <c r="R530" s="31"/>
      <c r="S530" s="31"/>
      <c r="T530" s="31"/>
      <c r="U530" s="31"/>
      <c r="V530" s="31"/>
      <c r="W530" s="31"/>
      <c r="X530" s="31"/>
      <c r="Y530" s="31"/>
      <c r="Z530" s="31"/>
    </row>
    <row r="531" spans="1:26" ht="12.75" customHeight="1" x14ac:dyDescent="0.3">
      <c r="A531" s="51" t="str">
        <f>IF(OR(Payment!prev_total_owed&lt;=0,Payment!prev_total_owed=""),"",Payment!prev_pmt_num+1)</f>
        <v/>
      </c>
      <c r="B531" s="84"/>
      <c r="C531" s="99"/>
      <c r="D531" s="100"/>
      <c r="E531" s="58" t="str">
        <f>IF(B531="","",ROUND((B531-Payment!prev_date)*$N$8*Payment!prev_prin_balance,2))</f>
        <v/>
      </c>
      <c r="F531" s="56"/>
      <c r="G531" s="99"/>
      <c r="H531" s="99"/>
      <c r="I531" s="58" t="str">
        <f>IF(B531="","",Payment!prev_fee_balance+G531-H531)</f>
        <v/>
      </c>
      <c r="J531" s="58" t="str">
        <f>IF(B531="","",IF(ISBLANK(D531),MIN(C531-H531,Payment!prev_int_balance+E531),0))</f>
        <v/>
      </c>
      <c r="K531" s="58" t="str">
        <f>IF(B531="","",(Payment!prev_int_balance+E531)-J531)</f>
        <v/>
      </c>
      <c r="L531" s="58" t="str">
        <f t="shared" si="0"/>
        <v/>
      </c>
      <c r="M531" s="58" t="str">
        <f>IF(B531="","",Payment!prev_prin_balance-L531)</f>
        <v/>
      </c>
      <c r="N531" s="58" t="str">
        <f t="shared" si="1"/>
        <v/>
      </c>
      <c r="O531" s="31"/>
      <c r="P531" s="78"/>
      <c r="Q531" s="31"/>
      <c r="R531" s="31"/>
      <c r="S531" s="31"/>
      <c r="T531" s="31"/>
      <c r="U531" s="31"/>
      <c r="V531" s="31"/>
      <c r="W531" s="31"/>
      <c r="X531" s="31"/>
      <c r="Y531" s="31"/>
      <c r="Z531" s="31"/>
    </row>
    <row r="532" spans="1:26" ht="12.75" customHeight="1" x14ac:dyDescent="0.3">
      <c r="A532" s="51" t="str">
        <f>IF(OR(Payment!prev_total_owed&lt;=0,Payment!prev_total_owed=""),"",Payment!prev_pmt_num+1)</f>
        <v/>
      </c>
      <c r="B532" s="84"/>
      <c r="C532" s="99"/>
      <c r="D532" s="100"/>
      <c r="E532" s="58" t="str">
        <f>IF(B532="","",ROUND((B532-Payment!prev_date)*$N$8*Payment!prev_prin_balance,2))</f>
        <v/>
      </c>
      <c r="F532" s="56"/>
      <c r="G532" s="99"/>
      <c r="H532" s="99"/>
      <c r="I532" s="58" t="str">
        <f>IF(B532="","",Payment!prev_fee_balance+G532-H532)</f>
        <v/>
      </c>
      <c r="J532" s="58" t="str">
        <f>IF(B532="","",IF(ISBLANK(D532),MIN(C532-H532,Payment!prev_int_balance+E532),0))</f>
        <v/>
      </c>
      <c r="K532" s="58" t="str">
        <f>IF(B532="","",(Payment!prev_int_balance+E532)-J532)</f>
        <v/>
      </c>
      <c r="L532" s="58" t="str">
        <f t="shared" si="0"/>
        <v/>
      </c>
      <c r="M532" s="58" t="str">
        <f>IF(B532="","",Payment!prev_prin_balance-L532)</f>
        <v/>
      </c>
      <c r="N532" s="58" t="str">
        <f t="shared" si="1"/>
        <v/>
      </c>
      <c r="O532" s="31"/>
      <c r="P532" s="78"/>
      <c r="Q532" s="31"/>
      <c r="R532" s="31"/>
      <c r="S532" s="31"/>
      <c r="T532" s="31"/>
      <c r="U532" s="31"/>
      <c r="V532" s="31"/>
      <c r="W532" s="31"/>
      <c r="X532" s="31"/>
      <c r="Y532" s="31"/>
      <c r="Z532" s="31"/>
    </row>
    <row r="533" spans="1:26" ht="12.75" customHeight="1" x14ac:dyDescent="0.3">
      <c r="A533" s="51" t="str">
        <f>IF(OR(Payment!prev_total_owed&lt;=0,Payment!prev_total_owed=""),"",Payment!prev_pmt_num+1)</f>
        <v/>
      </c>
      <c r="B533" s="84"/>
      <c r="C533" s="99"/>
      <c r="D533" s="100"/>
      <c r="E533" s="58" t="str">
        <f>IF(B533="","",ROUND((B533-Payment!prev_date)*$N$8*Payment!prev_prin_balance,2))</f>
        <v/>
      </c>
      <c r="F533" s="56"/>
      <c r="G533" s="99"/>
      <c r="H533" s="99"/>
      <c r="I533" s="58" t="str">
        <f>IF(B533="","",Payment!prev_fee_balance+G533-H533)</f>
        <v/>
      </c>
      <c r="J533" s="58" t="str">
        <f>IF(B533="","",IF(ISBLANK(D533),MIN(C533-H533,Payment!prev_int_balance+E533),0))</f>
        <v/>
      </c>
      <c r="K533" s="58" t="str">
        <f>IF(B533="","",(Payment!prev_int_balance+E533)-J533)</f>
        <v/>
      </c>
      <c r="L533" s="58" t="str">
        <f t="shared" si="0"/>
        <v/>
      </c>
      <c r="M533" s="58" t="str">
        <f>IF(B533="","",Payment!prev_prin_balance-L533)</f>
        <v/>
      </c>
      <c r="N533" s="58" t="str">
        <f t="shared" si="1"/>
        <v/>
      </c>
      <c r="O533" s="31"/>
      <c r="P533" s="78"/>
      <c r="Q533" s="31"/>
      <c r="R533" s="31"/>
      <c r="S533" s="31"/>
      <c r="T533" s="31"/>
      <c r="U533" s="31"/>
      <c r="V533" s="31"/>
      <c r="W533" s="31"/>
      <c r="X533" s="31"/>
      <c r="Y533" s="31"/>
      <c r="Z533" s="31"/>
    </row>
    <row r="534" spans="1:26" ht="12.75" customHeight="1" x14ac:dyDescent="0.3">
      <c r="A534" s="51" t="str">
        <f>IF(OR(Payment!prev_total_owed&lt;=0,Payment!prev_total_owed=""),"",Payment!prev_pmt_num+1)</f>
        <v/>
      </c>
      <c r="B534" s="84"/>
      <c r="C534" s="99"/>
      <c r="D534" s="100"/>
      <c r="E534" s="58" t="str">
        <f>IF(B534="","",ROUND((B534-Payment!prev_date)*$N$8*Payment!prev_prin_balance,2))</f>
        <v/>
      </c>
      <c r="F534" s="56"/>
      <c r="G534" s="99"/>
      <c r="H534" s="99"/>
      <c r="I534" s="58" t="str">
        <f>IF(B534="","",Payment!prev_fee_balance+G534-H534)</f>
        <v/>
      </c>
      <c r="J534" s="58" t="str">
        <f>IF(B534="","",IF(ISBLANK(D534),MIN(C534-H534,Payment!prev_int_balance+E534),0))</f>
        <v/>
      </c>
      <c r="K534" s="58" t="str">
        <f>IF(B534="","",(Payment!prev_int_balance+E534)-J534)</f>
        <v/>
      </c>
      <c r="L534" s="58" t="str">
        <f t="shared" si="0"/>
        <v/>
      </c>
      <c r="M534" s="58" t="str">
        <f>IF(B534="","",Payment!prev_prin_balance-L534)</f>
        <v/>
      </c>
      <c r="N534" s="58" t="str">
        <f t="shared" si="1"/>
        <v/>
      </c>
      <c r="O534" s="31"/>
      <c r="P534" s="78"/>
      <c r="Q534" s="31"/>
      <c r="R534" s="31"/>
      <c r="S534" s="31"/>
      <c r="T534" s="31"/>
      <c r="U534" s="31"/>
      <c r="V534" s="31"/>
      <c r="W534" s="31"/>
      <c r="X534" s="31"/>
      <c r="Y534" s="31"/>
      <c r="Z534" s="31"/>
    </row>
    <row r="535" spans="1:26" ht="12.75" customHeight="1" x14ac:dyDescent="0.3">
      <c r="A535" s="51" t="str">
        <f>IF(OR(Payment!prev_total_owed&lt;=0,Payment!prev_total_owed=""),"",Payment!prev_pmt_num+1)</f>
        <v/>
      </c>
      <c r="B535" s="84"/>
      <c r="C535" s="99"/>
      <c r="D535" s="100"/>
      <c r="E535" s="58" t="str">
        <f>IF(B535="","",ROUND((B535-Payment!prev_date)*$N$8*Payment!prev_prin_balance,2))</f>
        <v/>
      </c>
      <c r="F535" s="56"/>
      <c r="G535" s="99"/>
      <c r="H535" s="99"/>
      <c r="I535" s="58" t="str">
        <f>IF(B535="","",Payment!prev_fee_balance+G535-H535)</f>
        <v/>
      </c>
      <c r="J535" s="58" t="str">
        <f>IF(B535="","",IF(ISBLANK(D535),MIN(C535-H535,Payment!prev_int_balance+E535),0))</f>
        <v/>
      </c>
      <c r="K535" s="58" t="str">
        <f>IF(B535="","",(Payment!prev_int_balance+E535)-J535)</f>
        <v/>
      </c>
      <c r="L535" s="58" t="str">
        <f t="shared" si="0"/>
        <v/>
      </c>
      <c r="M535" s="58" t="str">
        <f>IF(B535="","",Payment!prev_prin_balance-L535)</f>
        <v/>
      </c>
      <c r="N535" s="58" t="str">
        <f t="shared" si="1"/>
        <v/>
      </c>
      <c r="O535" s="31"/>
      <c r="P535" s="78"/>
      <c r="Q535" s="31"/>
      <c r="R535" s="31"/>
      <c r="S535" s="31"/>
      <c r="T535" s="31"/>
      <c r="U535" s="31"/>
      <c r="V535" s="31"/>
      <c r="W535" s="31"/>
      <c r="X535" s="31"/>
      <c r="Y535" s="31"/>
      <c r="Z535" s="31"/>
    </row>
    <row r="536" spans="1:26" ht="12.75" customHeight="1" x14ac:dyDescent="0.3">
      <c r="A536" s="51" t="str">
        <f>IF(OR(Payment!prev_total_owed&lt;=0,Payment!prev_total_owed=""),"",Payment!prev_pmt_num+1)</f>
        <v/>
      </c>
      <c r="B536" s="84"/>
      <c r="C536" s="99"/>
      <c r="D536" s="100"/>
      <c r="E536" s="58" t="str">
        <f>IF(B536="","",ROUND((B536-Payment!prev_date)*$N$8*Payment!prev_prin_balance,2))</f>
        <v/>
      </c>
      <c r="F536" s="56"/>
      <c r="G536" s="99"/>
      <c r="H536" s="99"/>
      <c r="I536" s="58" t="str">
        <f>IF(B536="","",Payment!prev_fee_balance+G536-H536)</f>
        <v/>
      </c>
      <c r="J536" s="58" t="str">
        <f>IF(B536="","",IF(ISBLANK(D536),MIN(C536-H536,Payment!prev_int_balance+E536),0))</f>
        <v/>
      </c>
      <c r="K536" s="58" t="str">
        <f>IF(B536="","",(Payment!prev_int_balance+E536)-J536)</f>
        <v/>
      </c>
      <c r="L536" s="58" t="str">
        <f t="shared" si="0"/>
        <v/>
      </c>
      <c r="M536" s="58" t="str">
        <f>IF(B536="","",Payment!prev_prin_balance-L536)</f>
        <v/>
      </c>
      <c r="N536" s="58" t="str">
        <f t="shared" si="1"/>
        <v/>
      </c>
      <c r="O536" s="31"/>
      <c r="P536" s="78"/>
      <c r="Q536" s="31"/>
      <c r="R536" s="31"/>
      <c r="S536" s="31"/>
      <c r="T536" s="31"/>
      <c r="U536" s="31"/>
      <c r="V536" s="31"/>
      <c r="W536" s="31"/>
      <c r="X536" s="31"/>
      <c r="Y536" s="31"/>
      <c r="Z536" s="31"/>
    </row>
    <row r="537" spans="1:26" ht="12.75" customHeight="1" x14ac:dyDescent="0.3">
      <c r="A537" s="51" t="str">
        <f>IF(OR(Payment!prev_total_owed&lt;=0,Payment!prev_total_owed=""),"",Payment!prev_pmt_num+1)</f>
        <v/>
      </c>
      <c r="B537" s="84"/>
      <c r="C537" s="99"/>
      <c r="D537" s="100"/>
      <c r="E537" s="58" t="str">
        <f>IF(B537="","",ROUND((B537-Payment!prev_date)*$N$8*Payment!prev_prin_balance,2))</f>
        <v/>
      </c>
      <c r="F537" s="56"/>
      <c r="G537" s="99"/>
      <c r="H537" s="99"/>
      <c r="I537" s="58" t="str">
        <f>IF(B537="","",Payment!prev_fee_balance+G537-H537)</f>
        <v/>
      </c>
      <c r="J537" s="58" t="str">
        <f>IF(B537="","",IF(ISBLANK(D537),MIN(C537-H537,Payment!prev_int_balance+E537),0))</f>
        <v/>
      </c>
      <c r="K537" s="58" t="str">
        <f>IF(B537="","",(Payment!prev_int_balance+E537)-J537)</f>
        <v/>
      </c>
      <c r="L537" s="58" t="str">
        <f t="shared" si="0"/>
        <v/>
      </c>
      <c r="M537" s="58" t="str">
        <f>IF(B537="","",Payment!prev_prin_balance-L537)</f>
        <v/>
      </c>
      <c r="N537" s="58" t="str">
        <f t="shared" si="1"/>
        <v/>
      </c>
      <c r="O537" s="31"/>
      <c r="P537" s="78"/>
      <c r="Q537" s="31"/>
      <c r="R537" s="31"/>
      <c r="S537" s="31"/>
      <c r="T537" s="31"/>
      <c r="U537" s="31"/>
      <c r="V537" s="31"/>
      <c r="W537" s="31"/>
      <c r="X537" s="31"/>
      <c r="Y537" s="31"/>
      <c r="Z537" s="31"/>
    </row>
    <row r="538" spans="1:26" ht="12.75" customHeight="1" x14ac:dyDescent="0.3">
      <c r="A538" s="51" t="str">
        <f>IF(OR(Payment!prev_total_owed&lt;=0,Payment!prev_total_owed=""),"",Payment!prev_pmt_num+1)</f>
        <v/>
      </c>
      <c r="B538" s="84"/>
      <c r="C538" s="99"/>
      <c r="D538" s="100"/>
      <c r="E538" s="58" t="str">
        <f>IF(B538="","",ROUND((B538-Payment!prev_date)*$N$8*Payment!prev_prin_balance,2))</f>
        <v/>
      </c>
      <c r="F538" s="56"/>
      <c r="G538" s="99"/>
      <c r="H538" s="99"/>
      <c r="I538" s="58" t="str">
        <f>IF(B538="","",Payment!prev_fee_balance+G538-H538)</f>
        <v/>
      </c>
      <c r="J538" s="58" t="str">
        <f>IF(B538="","",IF(ISBLANK(D538),MIN(C538-H538,Payment!prev_int_balance+E538),0))</f>
        <v/>
      </c>
      <c r="K538" s="58" t="str">
        <f>IF(B538="","",(Payment!prev_int_balance+E538)-J538)</f>
        <v/>
      </c>
      <c r="L538" s="58" t="str">
        <f t="shared" si="0"/>
        <v/>
      </c>
      <c r="M538" s="58" t="str">
        <f>IF(B538="","",Payment!prev_prin_balance-L538)</f>
        <v/>
      </c>
      <c r="N538" s="58" t="str">
        <f t="shared" si="1"/>
        <v/>
      </c>
      <c r="O538" s="31"/>
      <c r="P538" s="78"/>
      <c r="Q538" s="31"/>
      <c r="R538" s="31"/>
      <c r="S538" s="31"/>
      <c r="T538" s="31"/>
      <c r="U538" s="31"/>
      <c r="V538" s="31"/>
      <c r="W538" s="31"/>
      <c r="X538" s="31"/>
      <c r="Y538" s="31"/>
      <c r="Z538" s="31"/>
    </row>
    <row r="539" spans="1:26" ht="12.75" customHeight="1" x14ac:dyDescent="0.3">
      <c r="A539" s="51" t="str">
        <f>IF(OR(Payment!prev_total_owed&lt;=0,Payment!prev_total_owed=""),"",Payment!prev_pmt_num+1)</f>
        <v/>
      </c>
      <c r="B539" s="84"/>
      <c r="C539" s="99"/>
      <c r="D539" s="100"/>
      <c r="E539" s="58" t="str">
        <f>IF(B539="","",ROUND((B539-Payment!prev_date)*$N$8*Payment!prev_prin_balance,2))</f>
        <v/>
      </c>
      <c r="F539" s="56"/>
      <c r="G539" s="99"/>
      <c r="H539" s="99"/>
      <c r="I539" s="58" t="str">
        <f>IF(B539="","",Payment!prev_fee_balance+G539-H539)</f>
        <v/>
      </c>
      <c r="J539" s="58" t="str">
        <f>IF(B539="","",IF(ISBLANK(D539),MIN(C539-H539,Payment!prev_int_balance+E539),0))</f>
        <v/>
      </c>
      <c r="K539" s="58" t="str">
        <f>IF(B539="","",(Payment!prev_int_balance+E539)-J539)</f>
        <v/>
      </c>
      <c r="L539" s="58" t="str">
        <f t="shared" si="0"/>
        <v/>
      </c>
      <c r="M539" s="58" t="str">
        <f>IF(B539="","",Payment!prev_prin_balance-L539)</f>
        <v/>
      </c>
      <c r="N539" s="58" t="str">
        <f t="shared" si="1"/>
        <v/>
      </c>
      <c r="O539" s="31"/>
      <c r="P539" s="78"/>
      <c r="Q539" s="31"/>
      <c r="R539" s="31"/>
      <c r="S539" s="31"/>
      <c r="T539" s="31"/>
      <c r="U539" s="31"/>
      <c r="V539" s="31"/>
      <c r="W539" s="31"/>
      <c r="X539" s="31"/>
      <c r="Y539" s="31"/>
      <c r="Z539" s="31"/>
    </row>
    <row r="540" spans="1:26" ht="12.75" customHeight="1" x14ac:dyDescent="0.3">
      <c r="A540" s="51" t="str">
        <f>IF(OR(Payment!prev_total_owed&lt;=0,Payment!prev_total_owed=""),"",Payment!prev_pmt_num+1)</f>
        <v/>
      </c>
      <c r="B540" s="84"/>
      <c r="C540" s="99"/>
      <c r="D540" s="100"/>
      <c r="E540" s="58" t="str">
        <f>IF(B540="","",ROUND((B540-Payment!prev_date)*$N$8*Payment!prev_prin_balance,2))</f>
        <v/>
      </c>
      <c r="F540" s="56"/>
      <c r="G540" s="99"/>
      <c r="H540" s="99"/>
      <c r="I540" s="58" t="str">
        <f>IF(B540="","",Payment!prev_fee_balance+G540-H540)</f>
        <v/>
      </c>
      <c r="J540" s="58" t="str">
        <f>IF(B540="","",IF(ISBLANK(D540),MIN(C540-H540,Payment!prev_int_balance+E540),0))</f>
        <v/>
      </c>
      <c r="K540" s="58" t="str">
        <f>IF(B540="","",(Payment!prev_int_balance+E540)-J540)</f>
        <v/>
      </c>
      <c r="L540" s="58" t="str">
        <f t="shared" si="0"/>
        <v/>
      </c>
      <c r="M540" s="58" t="str">
        <f>IF(B540="","",Payment!prev_prin_balance-L540)</f>
        <v/>
      </c>
      <c r="N540" s="58" t="str">
        <f t="shared" si="1"/>
        <v/>
      </c>
      <c r="O540" s="31"/>
      <c r="P540" s="78"/>
      <c r="Q540" s="31"/>
      <c r="R540" s="31"/>
      <c r="S540" s="31"/>
      <c r="T540" s="31"/>
      <c r="U540" s="31"/>
      <c r="V540" s="31"/>
      <c r="W540" s="31"/>
      <c r="X540" s="31"/>
      <c r="Y540" s="31"/>
      <c r="Z540" s="31"/>
    </row>
    <row r="541" spans="1:26" ht="12.75" customHeight="1" x14ac:dyDescent="0.3">
      <c r="A541" s="51" t="str">
        <f>IF(OR(Payment!prev_total_owed&lt;=0,Payment!prev_total_owed=""),"",Payment!prev_pmt_num+1)</f>
        <v/>
      </c>
      <c r="B541" s="84"/>
      <c r="C541" s="99"/>
      <c r="D541" s="100"/>
      <c r="E541" s="58" t="str">
        <f>IF(B541="","",ROUND((B541-Payment!prev_date)*$N$8*Payment!prev_prin_balance,2))</f>
        <v/>
      </c>
      <c r="F541" s="56"/>
      <c r="G541" s="99"/>
      <c r="H541" s="99"/>
      <c r="I541" s="58" t="str">
        <f>IF(B541="","",Payment!prev_fee_balance+G541-H541)</f>
        <v/>
      </c>
      <c r="J541" s="58" t="str">
        <f>IF(B541="","",IF(ISBLANK(D541),MIN(C541-H541,Payment!prev_int_balance+E541),0))</f>
        <v/>
      </c>
      <c r="K541" s="58" t="str">
        <f>IF(B541="","",(Payment!prev_int_balance+E541)-J541)</f>
        <v/>
      </c>
      <c r="L541" s="58" t="str">
        <f t="shared" si="0"/>
        <v/>
      </c>
      <c r="M541" s="58" t="str">
        <f>IF(B541="","",Payment!prev_prin_balance-L541)</f>
        <v/>
      </c>
      <c r="N541" s="58" t="str">
        <f t="shared" si="1"/>
        <v/>
      </c>
      <c r="O541" s="31"/>
      <c r="P541" s="78"/>
      <c r="Q541" s="31"/>
      <c r="R541" s="31"/>
      <c r="S541" s="31"/>
      <c r="T541" s="31"/>
      <c r="U541" s="31"/>
      <c r="V541" s="31"/>
      <c r="W541" s="31"/>
      <c r="X541" s="31"/>
      <c r="Y541" s="31"/>
      <c r="Z541" s="31"/>
    </row>
    <row r="542" spans="1:26" ht="12.75" customHeight="1" x14ac:dyDescent="0.3">
      <c r="A542" s="51" t="str">
        <f>IF(OR(Payment!prev_total_owed&lt;=0,Payment!prev_total_owed=""),"",Payment!prev_pmt_num+1)</f>
        <v/>
      </c>
      <c r="B542" s="84"/>
      <c r="C542" s="99"/>
      <c r="D542" s="100"/>
      <c r="E542" s="58" t="str">
        <f>IF(B542="","",ROUND((B542-Payment!prev_date)*$N$8*Payment!prev_prin_balance,2))</f>
        <v/>
      </c>
      <c r="F542" s="56"/>
      <c r="G542" s="99"/>
      <c r="H542" s="99"/>
      <c r="I542" s="58" t="str">
        <f>IF(B542="","",Payment!prev_fee_balance+G542-H542)</f>
        <v/>
      </c>
      <c r="J542" s="58" t="str">
        <f>IF(B542="","",IF(ISBLANK(D542),MIN(C542-H542,Payment!prev_int_balance+E542),0))</f>
        <v/>
      </c>
      <c r="K542" s="58" t="str">
        <f>IF(B542="","",(Payment!prev_int_balance+E542)-J542)</f>
        <v/>
      </c>
      <c r="L542" s="58" t="str">
        <f t="shared" si="0"/>
        <v/>
      </c>
      <c r="M542" s="58" t="str">
        <f>IF(B542="","",Payment!prev_prin_balance-L542)</f>
        <v/>
      </c>
      <c r="N542" s="58" t="str">
        <f t="shared" si="1"/>
        <v/>
      </c>
      <c r="O542" s="31"/>
      <c r="P542" s="78"/>
      <c r="Q542" s="31"/>
      <c r="R542" s="31"/>
      <c r="S542" s="31"/>
      <c r="T542" s="31"/>
      <c r="U542" s="31"/>
      <c r="V542" s="31"/>
      <c r="W542" s="31"/>
      <c r="X542" s="31"/>
      <c r="Y542" s="31"/>
      <c r="Z542" s="31"/>
    </row>
    <row r="543" spans="1:26" ht="12.75" customHeight="1" x14ac:dyDescent="0.3">
      <c r="A543" s="51" t="str">
        <f>IF(OR(Payment!prev_total_owed&lt;=0,Payment!prev_total_owed=""),"",Payment!prev_pmt_num+1)</f>
        <v/>
      </c>
      <c r="B543" s="84"/>
      <c r="C543" s="99"/>
      <c r="D543" s="100"/>
      <c r="E543" s="58" t="str">
        <f>IF(B543="","",ROUND((B543-Payment!prev_date)*$N$8*Payment!prev_prin_balance,2))</f>
        <v/>
      </c>
      <c r="F543" s="56"/>
      <c r="G543" s="99"/>
      <c r="H543" s="99"/>
      <c r="I543" s="58" t="str">
        <f>IF(B543="","",Payment!prev_fee_balance+G543-H543)</f>
        <v/>
      </c>
      <c r="J543" s="58" t="str">
        <f>IF(B543="","",IF(ISBLANK(D543),MIN(C543-H543,Payment!prev_int_balance+E543),0))</f>
        <v/>
      </c>
      <c r="K543" s="58" t="str">
        <f>IF(B543="","",(Payment!prev_int_balance+E543)-J543)</f>
        <v/>
      </c>
      <c r="L543" s="58" t="str">
        <f t="shared" si="0"/>
        <v/>
      </c>
      <c r="M543" s="58" t="str">
        <f>IF(B543="","",Payment!prev_prin_balance-L543)</f>
        <v/>
      </c>
      <c r="N543" s="58" t="str">
        <f t="shared" si="1"/>
        <v/>
      </c>
      <c r="O543" s="31"/>
      <c r="P543" s="78"/>
      <c r="Q543" s="31"/>
      <c r="R543" s="31"/>
      <c r="S543" s="31"/>
      <c r="T543" s="31"/>
      <c r="U543" s="31"/>
      <c r="V543" s="31"/>
      <c r="W543" s="31"/>
      <c r="X543" s="31"/>
      <c r="Y543" s="31"/>
      <c r="Z543" s="31"/>
    </row>
    <row r="544" spans="1:26" ht="12.75" customHeight="1" x14ac:dyDescent="0.3">
      <c r="A544" s="51" t="str">
        <f>IF(OR(Payment!prev_total_owed&lt;=0,Payment!prev_total_owed=""),"",Payment!prev_pmt_num+1)</f>
        <v/>
      </c>
      <c r="B544" s="84"/>
      <c r="C544" s="99"/>
      <c r="D544" s="100"/>
      <c r="E544" s="58" t="str">
        <f>IF(B544="","",ROUND((B544-Payment!prev_date)*$N$8*Payment!prev_prin_balance,2))</f>
        <v/>
      </c>
      <c r="F544" s="56"/>
      <c r="G544" s="99"/>
      <c r="H544" s="99"/>
      <c r="I544" s="58" t="str">
        <f>IF(B544="","",Payment!prev_fee_balance+G544-H544)</f>
        <v/>
      </c>
      <c r="J544" s="58" t="str">
        <f>IF(B544="","",IF(ISBLANK(D544),MIN(C544-H544,Payment!prev_int_balance+E544),0))</f>
        <v/>
      </c>
      <c r="K544" s="58" t="str">
        <f>IF(B544="","",(Payment!prev_int_balance+E544)-J544)</f>
        <v/>
      </c>
      <c r="L544" s="58" t="str">
        <f t="shared" si="0"/>
        <v/>
      </c>
      <c r="M544" s="58" t="str">
        <f>IF(B544="","",Payment!prev_prin_balance-L544)</f>
        <v/>
      </c>
      <c r="N544" s="58" t="str">
        <f t="shared" si="1"/>
        <v/>
      </c>
      <c r="O544" s="31"/>
      <c r="P544" s="78"/>
      <c r="Q544" s="31"/>
      <c r="R544" s="31"/>
      <c r="S544" s="31"/>
      <c r="T544" s="31"/>
      <c r="U544" s="31"/>
      <c r="V544" s="31"/>
      <c r="W544" s="31"/>
      <c r="X544" s="31"/>
      <c r="Y544" s="31"/>
      <c r="Z544" s="31"/>
    </row>
    <row r="545" spans="1:26" ht="12.75" customHeight="1" x14ac:dyDescent="0.3">
      <c r="A545" s="51" t="str">
        <f>IF(OR(Payment!prev_total_owed&lt;=0,Payment!prev_total_owed=""),"",Payment!prev_pmt_num+1)</f>
        <v/>
      </c>
      <c r="B545" s="84"/>
      <c r="C545" s="99"/>
      <c r="D545" s="100"/>
      <c r="E545" s="58" t="str">
        <f>IF(B545="","",ROUND((B545-Payment!prev_date)*$N$8*Payment!prev_prin_balance,2))</f>
        <v/>
      </c>
      <c r="F545" s="56"/>
      <c r="G545" s="99"/>
      <c r="H545" s="99"/>
      <c r="I545" s="58" t="str">
        <f>IF(B545="","",Payment!prev_fee_balance+G545-H545)</f>
        <v/>
      </c>
      <c r="J545" s="58" t="str">
        <f>IF(B545="","",IF(ISBLANK(D545),MIN(C545-H545,Payment!prev_int_balance+E545),0))</f>
        <v/>
      </c>
      <c r="K545" s="58" t="str">
        <f>IF(B545="","",(Payment!prev_int_balance+E545)-J545)</f>
        <v/>
      </c>
      <c r="L545" s="58" t="str">
        <f t="shared" si="0"/>
        <v/>
      </c>
      <c r="M545" s="58" t="str">
        <f>IF(B545="","",Payment!prev_prin_balance-L545)</f>
        <v/>
      </c>
      <c r="N545" s="58" t="str">
        <f t="shared" si="1"/>
        <v/>
      </c>
      <c r="O545" s="31"/>
      <c r="P545" s="78"/>
      <c r="Q545" s="31"/>
      <c r="R545" s="31"/>
      <c r="S545" s="31"/>
      <c r="T545" s="31"/>
      <c r="U545" s="31"/>
      <c r="V545" s="31"/>
      <c r="W545" s="31"/>
      <c r="X545" s="31"/>
      <c r="Y545" s="31"/>
      <c r="Z545" s="31"/>
    </row>
    <row r="546" spans="1:26" ht="12.75" customHeight="1" x14ac:dyDescent="0.3">
      <c r="A546" s="51" t="str">
        <f>IF(OR(Payment!prev_total_owed&lt;=0,Payment!prev_total_owed=""),"",Payment!prev_pmt_num+1)</f>
        <v/>
      </c>
      <c r="B546" s="84"/>
      <c r="C546" s="99"/>
      <c r="D546" s="100"/>
      <c r="E546" s="58" t="str">
        <f>IF(B546="","",ROUND((B546-Payment!prev_date)*$N$8*Payment!prev_prin_balance,2))</f>
        <v/>
      </c>
      <c r="F546" s="56"/>
      <c r="G546" s="99"/>
      <c r="H546" s="99"/>
      <c r="I546" s="58" t="str">
        <f>IF(B546="","",Payment!prev_fee_balance+G546-H546)</f>
        <v/>
      </c>
      <c r="J546" s="58" t="str">
        <f>IF(B546="","",IF(ISBLANK(D546),MIN(C546-H546,Payment!prev_int_balance+E546),0))</f>
        <v/>
      </c>
      <c r="K546" s="58" t="str">
        <f>IF(B546="","",(Payment!prev_int_balance+E546)-J546)</f>
        <v/>
      </c>
      <c r="L546" s="58" t="str">
        <f t="shared" si="0"/>
        <v/>
      </c>
      <c r="M546" s="58" t="str">
        <f>IF(B546="","",Payment!prev_prin_balance-L546)</f>
        <v/>
      </c>
      <c r="N546" s="58" t="str">
        <f t="shared" si="1"/>
        <v/>
      </c>
      <c r="O546" s="31"/>
      <c r="P546" s="78"/>
      <c r="Q546" s="31"/>
      <c r="R546" s="31"/>
      <c r="S546" s="31"/>
      <c r="T546" s="31"/>
      <c r="U546" s="31"/>
      <c r="V546" s="31"/>
      <c r="W546" s="31"/>
      <c r="X546" s="31"/>
      <c r="Y546" s="31"/>
      <c r="Z546" s="31"/>
    </row>
    <row r="547" spans="1:26" ht="12.75" customHeight="1" x14ac:dyDescent="0.3">
      <c r="A547" s="51" t="str">
        <f>IF(OR(Payment!prev_total_owed&lt;=0,Payment!prev_total_owed=""),"",Payment!prev_pmt_num+1)</f>
        <v/>
      </c>
      <c r="B547" s="84"/>
      <c r="C547" s="99"/>
      <c r="D547" s="100"/>
      <c r="E547" s="58" t="str">
        <f>IF(B547="","",ROUND((B547-Payment!prev_date)*$N$8*Payment!prev_prin_balance,2))</f>
        <v/>
      </c>
      <c r="F547" s="56"/>
      <c r="G547" s="99"/>
      <c r="H547" s="99"/>
      <c r="I547" s="58" t="str">
        <f>IF(B547="","",Payment!prev_fee_balance+G547-H547)</f>
        <v/>
      </c>
      <c r="J547" s="58" t="str">
        <f>IF(B547="","",IF(ISBLANK(D547),MIN(C547-H547,Payment!prev_int_balance+E547),0))</f>
        <v/>
      </c>
      <c r="K547" s="58" t="str">
        <f>IF(B547="","",(Payment!prev_int_balance+E547)-J547)</f>
        <v/>
      </c>
      <c r="L547" s="58" t="str">
        <f t="shared" si="0"/>
        <v/>
      </c>
      <c r="M547" s="58" t="str">
        <f>IF(B547="","",Payment!prev_prin_balance-L547)</f>
        <v/>
      </c>
      <c r="N547" s="58" t="str">
        <f t="shared" si="1"/>
        <v/>
      </c>
      <c r="O547" s="31"/>
      <c r="P547" s="78"/>
      <c r="Q547" s="31"/>
      <c r="R547" s="31"/>
      <c r="S547" s="31"/>
      <c r="T547" s="31"/>
      <c r="U547" s="31"/>
      <c r="V547" s="31"/>
      <c r="W547" s="31"/>
      <c r="X547" s="31"/>
      <c r="Y547" s="31"/>
      <c r="Z547" s="31"/>
    </row>
    <row r="548" spans="1:26" ht="12.75" customHeight="1" x14ac:dyDescent="0.3">
      <c r="A548" s="51" t="str">
        <f>IF(OR(Payment!prev_total_owed&lt;=0,Payment!prev_total_owed=""),"",Payment!prev_pmt_num+1)</f>
        <v/>
      </c>
      <c r="B548" s="84"/>
      <c r="C548" s="99"/>
      <c r="D548" s="100"/>
      <c r="E548" s="58" t="str">
        <f>IF(B548="","",ROUND((B548-Payment!prev_date)*$N$8*Payment!prev_prin_balance,2))</f>
        <v/>
      </c>
      <c r="F548" s="56"/>
      <c r="G548" s="99"/>
      <c r="H548" s="99"/>
      <c r="I548" s="58" t="str">
        <f>IF(B548="","",Payment!prev_fee_balance+G548-H548)</f>
        <v/>
      </c>
      <c r="J548" s="58" t="str">
        <f>IF(B548="","",IF(ISBLANK(D548),MIN(C548-H548,Payment!prev_int_balance+E548),0))</f>
        <v/>
      </c>
      <c r="K548" s="58" t="str">
        <f>IF(B548="","",(Payment!prev_int_balance+E548)-J548)</f>
        <v/>
      </c>
      <c r="L548" s="58" t="str">
        <f t="shared" si="0"/>
        <v/>
      </c>
      <c r="M548" s="58" t="str">
        <f>IF(B548="","",Payment!prev_prin_balance-L548)</f>
        <v/>
      </c>
      <c r="N548" s="58" t="str">
        <f t="shared" si="1"/>
        <v/>
      </c>
      <c r="O548" s="31"/>
      <c r="P548" s="78"/>
      <c r="Q548" s="31"/>
      <c r="R548" s="31"/>
      <c r="S548" s="31"/>
      <c r="T548" s="31"/>
      <c r="U548" s="31"/>
      <c r="V548" s="31"/>
      <c r="W548" s="31"/>
      <c r="X548" s="31"/>
      <c r="Y548" s="31"/>
      <c r="Z548" s="31"/>
    </row>
    <row r="549" spans="1:26" ht="12.75" customHeight="1" x14ac:dyDescent="0.3">
      <c r="A549" s="51" t="str">
        <f>IF(OR(Payment!prev_total_owed&lt;=0,Payment!prev_total_owed=""),"",Payment!prev_pmt_num+1)</f>
        <v/>
      </c>
      <c r="B549" s="84"/>
      <c r="C549" s="99"/>
      <c r="D549" s="100"/>
      <c r="E549" s="58" t="str">
        <f>IF(B549="","",ROUND((B549-Payment!prev_date)*$N$8*Payment!prev_prin_balance,2))</f>
        <v/>
      </c>
      <c r="F549" s="56"/>
      <c r="G549" s="99"/>
      <c r="H549" s="99"/>
      <c r="I549" s="58" t="str">
        <f>IF(B549="","",Payment!prev_fee_balance+G549-H549)</f>
        <v/>
      </c>
      <c r="J549" s="58" t="str">
        <f>IF(B549="","",IF(ISBLANK(D549),MIN(C549-H549,Payment!prev_int_balance+E549),0))</f>
        <v/>
      </c>
      <c r="K549" s="58" t="str">
        <f>IF(B549="","",(Payment!prev_int_balance+E549)-J549)</f>
        <v/>
      </c>
      <c r="L549" s="58" t="str">
        <f t="shared" si="0"/>
        <v/>
      </c>
      <c r="M549" s="58" t="str">
        <f>IF(B549="","",Payment!prev_prin_balance-L549)</f>
        <v/>
      </c>
      <c r="N549" s="58" t="str">
        <f t="shared" si="1"/>
        <v/>
      </c>
      <c r="O549" s="31"/>
      <c r="P549" s="78"/>
      <c r="Q549" s="31"/>
      <c r="R549" s="31"/>
      <c r="S549" s="31"/>
      <c r="T549" s="31"/>
      <c r="U549" s="31"/>
      <c r="V549" s="31"/>
      <c r="W549" s="31"/>
      <c r="X549" s="31"/>
      <c r="Y549" s="31"/>
      <c r="Z549" s="31"/>
    </row>
    <row r="550" spans="1:26" ht="12.75" customHeight="1" x14ac:dyDescent="0.3">
      <c r="A550" s="51" t="str">
        <f>IF(OR(Payment!prev_total_owed&lt;=0,Payment!prev_total_owed=""),"",Payment!prev_pmt_num+1)</f>
        <v/>
      </c>
      <c r="B550" s="84"/>
      <c r="C550" s="99"/>
      <c r="D550" s="100"/>
      <c r="E550" s="58" t="str">
        <f>IF(B550="","",ROUND((B550-Payment!prev_date)*$N$8*Payment!prev_prin_balance,2))</f>
        <v/>
      </c>
      <c r="F550" s="56"/>
      <c r="G550" s="99"/>
      <c r="H550" s="99"/>
      <c r="I550" s="58" t="str">
        <f>IF(B550="","",Payment!prev_fee_balance+G550-H550)</f>
        <v/>
      </c>
      <c r="J550" s="58" t="str">
        <f>IF(B550="","",IF(ISBLANK(D550),MIN(C550-H550,Payment!prev_int_balance+E550),0))</f>
        <v/>
      </c>
      <c r="K550" s="58" t="str">
        <f>IF(B550="","",(Payment!prev_int_balance+E550)-J550)</f>
        <v/>
      </c>
      <c r="L550" s="58" t="str">
        <f t="shared" si="0"/>
        <v/>
      </c>
      <c r="M550" s="58" t="str">
        <f>IF(B550="","",Payment!prev_prin_balance-L550)</f>
        <v/>
      </c>
      <c r="N550" s="58" t="str">
        <f t="shared" si="1"/>
        <v/>
      </c>
      <c r="O550" s="31"/>
      <c r="P550" s="78"/>
      <c r="Q550" s="31"/>
      <c r="R550" s="31"/>
      <c r="S550" s="31"/>
      <c r="T550" s="31"/>
      <c r="U550" s="31"/>
      <c r="V550" s="31"/>
      <c r="W550" s="31"/>
      <c r="X550" s="31"/>
      <c r="Y550" s="31"/>
      <c r="Z550" s="31"/>
    </row>
    <row r="551" spans="1:26" ht="12.75" customHeight="1" x14ac:dyDescent="0.3">
      <c r="A551" s="51" t="str">
        <f>IF(OR(Payment!prev_total_owed&lt;=0,Payment!prev_total_owed=""),"",Payment!prev_pmt_num+1)</f>
        <v/>
      </c>
      <c r="B551" s="84"/>
      <c r="C551" s="99"/>
      <c r="D551" s="100"/>
      <c r="E551" s="58" t="str">
        <f>IF(B551="","",ROUND((B551-Payment!prev_date)*$N$8*Payment!prev_prin_balance,2))</f>
        <v/>
      </c>
      <c r="F551" s="56"/>
      <c r="G551" s="99"/>
      <c r="H551" s="99"/>
      <c r="I551" s="58" t="str">
        <f>IF(B551="","",Payment!prev_fee_balance+G551-H551)</f>
        <v/>
      </c>
      <c r="J551" s="58" t="str">
        <f>IF(B551="","",IF(ISBLANK(D551),MIN(C551-H551,Payment!prev_int_balance+E551),0))</f>
        <v/>
      </c>
      <c r="K551" s="58" t="str">
        <f>IF(B551="","",(Payment!prev_int_balance+E551)-J551)</f>
        <v/>
      </c>
      <c r="L551" s="58" t="str">
        <f t="shared" si="0"/>
        <v/>
      </c>
      <c r="M551" s="58" t="str">
        <f>IF(B551="","",Payment!prev_prin_balance-L551)</f>
        <v/>
      </c>
      <c r="N551" s="58" t="str">
        <f t="shared" si="1"/>
        <v/>
      </c>
      <c r="O551" s="31"/>
      <c r="P551" s="78"/>
      <c r="Q551" s="31"/>
      <c r="R551" s="31"/>
      <c r="S551" s="31"/>
      <c r="T551" s="31"/>
      <c r="U551" s="31"/>
      <c r="V551" s="31"/>
      <c r="W551" s="31"/>
      <c r="X551" s="31"/>
      <c r="Y551" s="31"/>
      <c r="Z551" s="31"/>
    </row>
    <row r="552" spans="1:26" ht="12.75" customHeight="1" x14ac:dyDescent="0.3">
      <c r="A552" s="51" t="str">
        <f>IF(OR(Payment!prev_total_owed&lt;=0,Payment!prev_total_owed=""),"",Payment!prev_pmt_num+1)</f>
        <v/>
      </c>
      <c r="B552" s="84"/>
      <c r="C552" s="99"/>
      <c r="D552" s="100"/>
      <c r="E552" s="58" t="str">
        <f>IF(B552="","",ROUND((B552-Payment!prev_date)*$N$8*Payment!prev_prin_balance,2))</f>
        <v/>
      </c>
      <c r="F552" s="56"/>
      <c r="G552" s="99"/>
      <c r="H552" s="99"/>
      <c r="I552" s="58" t="str">
        <f>IF(B552="","",Payment!prev_fee_balance+G552-H552)</f>
        <v/>
      </c>
      <c r="J552" s="58" t="str">
        <f>IF(B552="","",IF(ISBLANK(D552),MIN(C552-H552,Payment!prev_int_balance+E552),0))</f>
        <v/>
      </c>
      <c r="K552" s="58" t="str">
        <f>IF(B552="","",(Payment!prev_int_balance+E552)-J552)</f>
        <v/>
      </c>
      <c r="L552" s="58" t="str">
        <f t="shared" si="0"/>
        <v/>
      </c>
      <c r="M552" s="58" t="str">
        <f>IF(B552="","",Payment!prev_prin_balance-L552)</f>
        <v/>
      </c>
      <c r="N552" s="58" t="str">
        <f t="shared" si="1"/>
        <v/>
      </c>
      <c r="O552" s="31"/>
      <c r="P552" s="78"/>
      <c r="Q552" s="31"/>
      <c r="R552" s="31"/>
      <c r="S552" s="31"/>
      <c r="T552" s="31"/>
      <c r="U552" s="31"/>
      <c r="V552" s="31"/>
      <c r="W552" s="31"/>
      <c r="X552" s="31"/>
      <c r="Y552" s="31"/>
      <c r="Z552" s="31"/>
    </row>
    <row r="553" spans="1:26" ht="12.75" customHeight="1" x14ac:dyDescent="0.3">
      <c r="A553" s="51" t="str">
        <f>IF(OR(Payment!prev_total_owed&lt;=0,Payment!prev_total_owed=""),"",Payment!prev_pmt_num+1)</f>
        <v/>
      </c>
      <c r="B553" s="84"/>
      <c r="C553" s="99"/>
      <c r="D553" s="100"/>
      <c r="E553" s="58" t="str">
        <f>IF(B553="","",ROUND((B553-Payment!prev_date)*$N$8*Payment!prev_prin_balance,2))</f>
        <v/>
      </c>
      <c r="F553" s="56"/>
      <c r="G553" s="99"/>
      <c r="H553" s="99"/>
      <c r="I553" s="58" t="str">
        <f>IF(B553="","",Payment!prev_fee_balance+G553-H553)</f>
        <v/>
      </c>
      <c r="J553" s="58" t="str">
        <f>IF(B553="","",IF(ISBLANK(D553),MIN(C553-H553,Payment!prev_int_balance+E553),0))</f>
        <v/>
      </c>
      <c r="K553" s="58" t="str">
        <f>IF(B553="","",(Payment!prev_int_balance+E553)-J553)</f>
        <v/>
      </c>
      <c r="L553" s="58" t="str">
        <f t="shared" si="0"/>
        <v/>
      </c>
      <c r="M553" s="58" t="str">
        <f>IF(B553="","",Payment!prev_prin_balance-L553)</f>
        <v/>
      </c>
      <c r="N553" s="58" t="str">
        <f t="shared" si="1"/>
        <v/>
      </c>
      <c r="O553" s="31"/>
      <c r="P553" s="78"/>
      <c r="Q553" s="31"/>
      <c r="R553" s="31"/>
      <c r="S553" s="31"/>
      <c r="T553" s="31"/>
      <c r="U553" s="31"/>
      <c r="V553" s="31"/>
      <c r="W553" s="31"/>
      <c r="X553" s="31"/>
      <c r="Y553" s="31"/>
      <c r="Z553" s="31"/>
    </row>
    <row r="554" spans="1:26" ht="12.75" customHeight="1" x14ac:dyDescent="0.3">
      <c r="A554" s="51" t="str">
        <f>IF(OR(Payment!prev_total_owed&lt;=0,Payment!prev_total_owed=""),"",Payment!prev_pmt_num+1)</f>
        <v/>
      </c>
      <c r="B554" s="84"/>
      <c r="C554" s="99"/>
      <c r="D554" s="100"/>
      <c r="E554" s="58" t="str">
        <f>IF(B554="","",ROUND((B554-Payment!prev_date)*$N$8*Payment!prev_prin_balance,2))</f>
        <v/>
      </c>
      <c r="F554" s="56"/>
      <c r="G554" s="99"/>
      <c r="H554" s="99"/>
      <c r="I554" s="58" t="str">
        <f>IF(B554="","",Payment!prev_fee_balance+G554-H554)</f>
        <v/>
      </c>
      <c r="J554" s="58" t="str">
        <f>IF(B554="","",IF(ISBLANK(D554),MIN(C554-H554,Payment!prev_int_balance+E554),0))</f>
        <v/>
      </c>
      <c r="K554" s="58" t="str">
        <f>IF(B554="","",(Payment!prev_int_balance+E554)-J554)</f>
        <v/>
      </c>
      <c r="L554" s="58" t="str">
        <f t="shared" si="0"/>
        <v/>
      </c>
      <c r="M554" s="58" t="str">
        <f>IF(B554="","",Payment!prev_prin_balance-L554)</f>
        <v/>
      </c>
      <c r="N554" s="58" t="str">
        <f t="shared" si="1"/>
        <v/>
      </c>
      <c r="O554" s="31"/>
      <c r="P554" s="78"/>
      <c r="Q554" s="31"/>
      <c r="R554" s="31"/>
      <c r="S554" s="31"/>
      <c r="T554" s="31"/>
      <c r="U554" s="31"/>
      <c r="V554" s="31"/>
      <c r="W554" s="31"/>
      <c r="X554" s="31"/>
      <c r="Y554" s="31"/>
      <c r="Z554" s="31"/>
    </row>
    <row r="555" spans="1:26" ht="12.75" customHeight="1" x14ac:dyDescent="0.3">
      <c r="A555" s="51" t="str">
        <f>IF(OR(Payment!prev_total_owed&lt;=0,Payment!prev_total_owed=""),"",Payment!prev_pmt_num+1)</f>
        <v/>
      </c>
      <c r="B555" s="84"/>
      <c r="C555" s="99"/>
      <c r="D555" s="100"/>
      <c r="E555" s="58" t="str">
        <f>IF(B555="","",ROUND((B555-Payment!prev_date)*$N$8*Payment!prev_prin_balance,2))</f>
        <v/>
      </c>
      <c r="F555" s="56"/>
      <c r="G555" s="99"/>
      <c r="H555" s="99"/>
      <c r="I555" s="58" t="str">
        <f>IF(B555="","",Payment!prev_fee_balance+G555-H555)</f>
        <v/>
      </c>
      <c r="J555" s="58" t="str">
        <f>IF(B555="","",IF(ISBLANK(D555),MIN(C555-H555,Payment!prev_int_balance+E555),0))</f>
        <v/>
      </c>
      <c r="K555" s="58" t="str">
        <f>IF(B555="","",(Payment!prev_int_balance+E555)-J555)</f>
        <v/>
      </c>
      <c r="L555" s="58" t="str">
        <f t="shared" si="0"/>
        <v/>
      </c>
      <c r="M555" s="58" t="str">
        <f>IF(B555="","",Payment!prev_prin_balance-L555)</f>
        <v/>
      </c>
      <c r="N555" s="58" t="str">
        <f t="shared" si="1"/>
        <v/>
      </c>
      <c r="O555" s="31"/>
      <c r="P555" s="78"/>
      <c r="Q555" s="31"/>
      <c r="R555" s="31"/>
      <c r="S555" s="31"/>
      <c r="T555" s="31"/>
      <c r="U555" s="31"/>
      <c r="V555" s="31"/>
      <c r="W555" s="31"/>
      <c r="X555" s="31"/>
      <c r="Y555" s="31"/>
      <c r="Z555" s="31"/>
    </row>
    <row r="556" spans="1:26" ht="12.75" customHeight="1" x14ac:dyDescent="0.3">
      <c r="A556" s="51" t="str">
        <f>IF(OR(Payment!prev_total_owed&lt;=0,Payment!prev_total_owed=""),"",Payment!prev_pmt_num+1)</f>
        <v/>
      </c>
      <c r="B556" s="84"/>
      <c r="C556" s="99"/>
      <c r="D556" s="100"/>
      <c r="E556" s="58" t="str">
        <f>IF(B556="","",ROUND((B556-Payment!prev_date)*$N$8*Payment!prev_prin_balance,2))</f>
        <v/>
      </c>
      <c r="F556" s="56"/>
      <c r="G556" s="99"/>
      <c r="H556" s="99"/>
      <c r="I556" s="58" t="str">
        <f>IF(B556="","",Payment!prev_fee_balance+G556-H556)</f>
        <v/>
      </c>
      <c r="J556" s="58" t="str">
        <f>IF(B556="","",IF(ISBLANK(D556),MIN(C556-H556,Payment!prev_int_balance+E556),0))</f>
        <v/>
      </c>
      <c r="K556" s="58" t="str">
        <f>IF(B556="","",(Payment!prev_int_balance+E556)-J556)</f>
        <v/>
      </c>
      <c r="L556" s="58" t="str">
        <f t="shared" si="0"/>
        <v/>
      </c>
      <c r="M556" s="58" t="str">
        <f>IF(B556="","",Payment!prev_prin_balance-L556)</f>
        <v/>
      </c>
      <c r="N556" s="58" t="str">
        <f t="shared" si="1"/>
        <v/>
      </c>
      <c r="O556" s="31"/>
      <c r="P556" s="78"/>
      <c r="Q556" s="31"/>
      <c r="R556" s="31"/>
      <c r="S556" s="31"/>
      <c r="T556" s="31"/>
      <c r="U556" s="31"/>
      <c r="V556" s="31"/>
      <c r="W556" s="31"/>
      <c r="X556" s="31"/>
      <c r="Y556" s="31"/>
      <c r="Z556" s="31"/>
    </row>
    <row r="557" spans="1:26" ht="12.75" customHeight="1" x14ac:dyDescent="0.3">
      <c r="A557" s="51" t="str">
        <f>IF(OR(Payment!prev_total_owed&lt;=0,Payment!prev_total_owed=""),"",Payment!prev_pmt_num+1)</f>
        <v/>
      </c>
      <c r="B557" s="84"/>
      <c r="C557" s="99"/>
      <c r="D557" s="100"/>
      <c r="E557" s="58" t="str">
        <f>IF(B557="","",ROUND((B557-Payment!prev_date)*$N$8*Payment!prev_prin_balance,2))</f>
        <v/>
      </c>
      <c r="F557" s="56"/>
      <c r="G557" s="99"/>
      <c r="H557" s="99"/>
      <c r="I557" s="58" t="str">
        <f>IF(B557="","",Payment!prev_fee_balance+G557-H557)</f>
        <v/>
      </c>
      <c r="J557" s="58" t="str">
        <f>IF(B557="","",IF(ISBLANK(D557),MIN(C557-H557,Payment!prev_int_balance+E557),0))</f>
        <v/>
      </c>
      <c r="K557" s="58" t="str">
        <f>IF(B557="","",(Payment!prev_int_balance+E557)-J557)</f>
        <v/>
      </c>
      <c r="L557" s="58" t="str">
        <f t="shared" si="0"/>
        <v/>
      </c>
      <c r="M557" s="58" t="str">
        <f>IF(B557="","",Payment!prev_prin_balance-L557)</f>
        <v/>
      </c>
      <c r="N557" s="58" t="str">
        <f t="shared" si="1"/>
        <v/>
      </c>
      <c r="O557" s="31"/>
      <c r="P557" s="78"/>
      <c r="Q557" s="31"/>
      <c r="R557" s="31"/>
      <c r="S557" s="31"/>
      <c r="T557" s="31"/>
      <c r="U557" s="31"/>
      <c r="V557" s="31"/>
      <c r="W557" s="31"/>
      <c r="X557" s="31"/>
      <c r="Y557" s="31"/>
      <c r="Z557" s="31"/>
    </row>
    <row r="558" spans="1:26" ht="12.75" customHeight="1" x14ac:dyDescent="0.3">
      <c r="A558" s="51" t="str">
        <f>IF(OR(Payment!prev_total_owed&lt;=0,Payment!prev_total_owed=""),"",Payment!prev_pmt_num+1)</f>
        <v/>
      </c>
      <c r="B558" s="84"/>
      <c r="C558" s="99"/>
      <c r="D558" s="100"/>
      <c r="E558" s="58" t="str">
        <f>IF(B558="","",ROUND((B558-Payment!prev_date)*$N$8*Payment!prev_prin_balance,2))</f>
        <v/>
      </c>
      <c r="F558" s="56"/>
      <c r="G558" s="99"/>
      <c r="H558" s="99"/>
      <c r="I558" s="58" t="str">
        <f>IF(B558="","",Payment!prev_fee_balance+G558-H558)</f>
        <v/>
      </c>
      <c r="J558" s="58" t="str">
        <f>IF(B558="","",IF(ISBLANK(D558),MIN(C558-H558,Payment!prev_int_balance+E558),0))</f>
        <v/>
      </c>
      <c r="K558" s="58" t="str">
        <f>IF(B558="","",(Payment!prev_int_balance+E558)-J558)</f>
        <v/>
      </c>
      <c r="L558" s="58" t="str">
        <f t="shared" si="0"/>
        <v/>
      </c>
      <c r="M558" s="58" t="str">
        <f>IF(B558="","",Payment!prev_prin_balance-L558)</f>
        <v/>
      </c>
      <c r="N558" s="58" t="str">
        <f t="shared" si="1"/>
        <v/>
      </c>
      <c r="O558" s="31"/>
      <c r="P558" s="78"/>
      <c r="Q558" s="31"/>
      <c r="R558" s="31"/>
      <c r="S558" s="31"/>
      <c r="T558" s="31"/>
      <c r="U558" s="31"/>
      <c r="V558" s="31"/>
      <c r="W558" s="31"/>
      <c r="X558" s="31"/>
      <c r="Y558" s="31"/>
      <c r="Z558" s="31"/>
    </row>
    <row r="559" spans="1:26" ht="12.75" customHeight="1" x14ac:dyDescent="0.3">
      <c r="A559" s="51" t="str">
        <f>IF(OR(Payment!prev_total_owed&lt;=0,Payment!prev_total_owed=""),"",Payment!prev_pmt_num+1)</f>
        <v/>
      </c>
      <c r="B559" s="84"/>
      <c r="C559" s="99"/>
      <c r="D559" s="100"/>
      <c r="E559" s="58" t="str">
        <f>IF(B559="","",ROUND((B559-Payment!prev_date)*$N$8*Payment!prev_prin_balance,2))</f>
        <v/>
      </c>
      <c r="F559" s="56"/>
      <c r="G559" s="99"/>
      <c r="H559" s="99"/>
      <c r="I559" s="58" t="str">
        <f>IF(B559="","",Payment!prev_fee_balance+G559-H559)</f>
        <v/>
      </c>
      <c r="J559" s="58" t="str">
        <f>IF(B559="","",IF(ISBLANK(D559),MIN(C559-H559,Payment!prev_int_balance+E559),0))</f>
        <v/>
      </c>
      <c r="K559" s="58" t="str">
        <f>IF(B559="","",(Payment!prev_int_balance+E559)-J559)</f>
        <v/>
      </c>
      <c r="L559" s="58" t="str">
        <f t="shared" si="0"/>
        <v/>
      </c>
      <c r="M559" s="58" t="str">
        <f>IF(B559="","",Payment!prev_prin_balance-L559)</f>
        <v/>
      </c>
      <c r="N559" s="58" t="str">
        <f t="shared" si="1"/>
        <v/>
      </c>
      <c r="O559" s="31"/>
      <c r="P559" s="78"/>
      <c r="Q559" s="31"/>
      <c r="R559" s="31"/>
      <c r="S559" s="31"/>
      <c r="T559" s="31"/>
      <c r="U559" s="31"/>
      <c r="V559" s="31"/>
      <c r="W559" s="31"/>
      <c r="X559" s="31"/>
      <c r="Y559" s="31"/>
      <c r="Z559" s="31"/>
    </row>
    <row r="560" spans="1:26" ht="12.75" customHeight="1" x14ac:dyDescent="0.3">
      <c r="A560" s="51" t="str">
        <f>IF(OR(Payment!prev_total_owed&lt;=0,Payment!prev_total_owed=""),"",Payment!prev_pmt_num+1)</f>
        <v/>
      </c>
      <c r="B560" s="84"/>
      <c r="C560" s="99"/>
      <c r="D560" s="100"/>
      <c r="E560" s="58" t="str">
        <f>IF(B560="","",ROUND((B560-Payment!prev_date)*$N$8*Payment!prev_prin_balance,2))</f>
        <v/>
      </c>
      <c r="F560" s="56"/>
      <c r="G560" s="99"/>
      <c r="H560" s="99"/>
      <c r="I560" s="58" t="str">
        <f>IF(B560="","",Payment!prev_fee_balance+G560-H560)</f>
        <v/>
      </c>
      <c r="J560" s="58" t="str">
        <f>IF(B560="","",IF(ISBLANK(D560),MIN(C560-H560,Payment!prev_int_balance+E560),0))</f>
        <v/>
      </c>
      <c r="K560" s="58" t="str">
        <f>IF(B560="","",(Payment!prev_int_balance+E560)-J560)</f>
        <v/>
      </c>
      <c r="L560" s="58" t="str">
        <f t="shared" si="0"/>
        <v/>
      </c>
      <c r="M560" s="58" t="str">
        <f>IF(B560="","",Payment!prev_prin_balance-L560)</f>
        <v/>
      </c>
      <c r="N560" s="58" t="str">
        <f t="shared" si="1"/>
        <v/>
      </c>
      <c r="O560" s="31"/>
      <c r="P560" s="78"/>
      <c r="Q560" s="31"/>
      <c r="R560" s="31"/>
      <c r="S560" s="31"/>
      <c r="T560" s="31"/>
      <c r="U560" s="31"/>
      <c r="V560" s="31"/>
      <c r="W560" s="31"/>
      <c r="X560" s="31"/>
      <c r="Y560" s="31"/>
      <c r="Z560" s="31"/>
    </row>
    <row r="561" spans="1:26" ht="12.75" customHeight="1" x14ac:dyDescent="0.3">
      <c r="A561" s="51" t="str">
        <f>IF(OR(Payment!prev_total_owed&lt;=0,Payment!prev_total_owed=""),"",Payment!prev_pmt_num+1)</f>
        <v/>
      </c>
      <c r="B561" s="84"/>
      <c r="C561" s="99"/>
      <c r="D561" s="100"/>
      <c r="E561" s="58" t="str">
        <f>IF(B561="","",ROUND((B561-Payment!prev_date)*$N$8*Payment!prev_prin_balance,2))</f>
        <v/>
      </c>
      <c r="F561" s="56"/>
      <c r="G561" s="99"/>
      <c r="H561" s="99"/>
      <c r="I561" s="58" t="str">
        <f>IF(B561="","",Payment!prev_fee_balance+G561-H561)</f>
        <v/>
      </c>
      <c r="J561" s="58" t="str">
        <f>IF(B561="","",IF(ISBLANK(D561),MIN(C561-H561,Payment!prev_int_balance+E561),0))</f>
        <v/>
      </c>
      <c r="K561" s="58" t="str">
        <f>IF(B561="","",(Payment!prev_int_balance+E561)-J561)</f>
        <v/>
      </c>
      <c r="L561" s="58" t="str">
        <f t="shared" si="0"/>
        <v/>
      </c>
      <c r="M561" s="58" t="str">
        <f>IF(B561="","",Payment!prev_prin_balance-L561)</f>
        <v/>
      </c>
      <c r="N561" s="58" t="str">
        <f t="shared" si="1"/>
        <v/>
      </c>
      <c r="O561" s="31"/>
      <c r="P561" s="78"/>
      <c r="Q561" s="31"/>
      <c r="R561" s="31"/>
      <c r="S561" s="31"/>
      <c r="T561" s="31"/>
      <c r="U561" s="31"/>
      <c r="V561" s="31"/>
      <c r="W561" s="31"/>
      <c r="X561" s="31"/>
      <c r="Y561" s="31"/>
      <c r="Z561" s="31"/>
    </row>
    <row r="562" spans="1:26" ht="12.75" customHeight="1" x14ac:dyDescent="0.3">
      <c r="A562" s="51" t="str">
        <f>IF(OR(Payment!prev_total_owed&lt;=0,Payment!prev_total_owed=""),"",Payment!prev_pmt_num+1)</f>
        <v/>
      </c>
      <c r="B562" s="84"/>
      <c r="C562" s="99"/>
      <c r="D562" s="100"/>
      <c r="E562" s="58" t="str">
        <f>IF(B562="","",ROUND((B562-Payment!prev_date)*$N$8*Payment!prev_prin_balance,2))</f>
        <v/>
      </c>
      <c r="F562" s="56"/>
      <c r="G562" s="99"/>
      <c r="H562" s="99"/>
      <c r="I562" s="58" t="str">
        <f>IF(B562="","",Payment!prev_fee_balance+G562-H562)</f>
        <v/>
      </c>
      <c r="J562" s="58" t="str">
        <f>IF(B562="","",IF(ISBLANK(D562),MIN(C562-H562,Payment!prev_int_balance+E562),0))</f>
        <v/>
      </c>
      <c r="K562" s="58" t="str">
        <f>IF(B562="","",(Payment!prev_int_balance+E562)-J562)</f>
        <v/>
      </c>
      <c r="L562" s="58" t="str">
        <f t="shared" si="0"/>
        <v/>
      </c>
      <c r="M562" s="58" t="str">
        <f>IF(B562="","",Payment!prev_prin_balance-L562)</f>
        <v/>
      </c>
      <c r="N562" s="58" t="str">
        <f t="shared" si="1"/>
        <v/>
      </c>
      <c r="O562" s="31"/>
      <c r="P562" s="78"/>
      <c r="Q562" s="31"/>
      <c r="R562" s="31"/>
      <c r="S562" s="31"/>
      <c r="T562" s="31"/>
      <c r="U562" s="31"/>
      <c r="V562" s="31"/>
      <c r="W562" s="31"/>
      <c r="X562" s="31"/>
      <c r="Y562" s="31"/>
      <c r="Z562" s="31"/>
    </row>
    <row r="563" spans="1:26" ht="12.75" customHeight="1" x14ac:dyDescent="0.3">
      <c r="A563" s="51" t="str">
        <f>IF(OR(Payment!prev_total_owed&lt;=0,Payment!prev_total_owed=""),"",Payment!prev_pmt_num+1)</f>
        <v/>
      </c>
      <c r="B563" s="84"/>
      <c r="C563" s="99"/>
      <c r="D563" s="100"/>
      <c r="E563" s="58" t="str">
        <f>IF(B563="","",ROUND((B563-Payment!prev_date)*$N$8*Payment!prev_prin_balance,2))</f>
        <v/>
      </c>
      <c r="F563" s="56"/>
      <c r="G563" s="99"/>
      <c r="H563" s="99"/>
      <c r="I563" s="58" t="str">
        <f>IF(B563="","",Payment!prev_fee_balance+G563-H563)</f>
        <v/>
      </c>
      <c r="J563" s="58" t="str">
        <f>IF(B563="","",IF(ISBLANK(D563),MIN(C563-H563,Payment!prev_int_balance+E563),0))</f>
        <v/>
      </c>
      <c r="K563" s="58" t="str">
        <f>IF(B563="","",(Payment!prev_int_balance+E563)-J563)</f>
        <v/>
      </c>
      <c r="L563" s="58" t="str">
        <f t="shared" si="0"/>
        <v/>
      </c>
      <c r="M563" s="58" t="str">
        <f>IF(B563="","",Payment!prev_prin_balance-L563)</f>
        <v/>
      </c>
      <c r="N563" s="58" t="str">
        <f t="shared" si="1"/>
        <v/>
      </c>
      <c r="O563" s="31"/>
      <c r="P563" s="78"/>
      <c r="Q563" s="31"/>
      <c r="R563" s="31"/>
      <c r="S563" s="31"/>
      <c r="T563" s="31"/>
      <c r="U563" s="31"/>
      <c r="V563" s="31"/>
      <c r="W563" s="31"/>
      <c r="X563" s="31"/>
      <c r="Y563" s="31"/>
      <c r="Z563" s="31"/>
    </row>
    <row r="564" spans="1:26" ht="12.75" customHeight="1" x14ac:dyDescent="0.3">
      <c r="A564" s="51" t="str">
        <f>IF(OR(Payment!prev_total_owed&lt;=0,Payment!prev_total_owed=""),"",Payment!prev_pmt_num+1)</f>
        <v/>
      </c>
      <c r="B564" s="84"/>
      <c r="C564" s="99"/>
      <c r="D564" s="100"/>
      <c r="E564" s="58" t="str">
        <f>IF(B564="","",ROUND((B564-Payment!prev_date)*$N$8*Payment!prev_prin_balance,2))</f>
        <v/>
      </c>
      <c r="F564" s="56"/>
      <c r="G564" s="99"/>
      <c r="H564" s="99"/>
      <c r="I564" s="58" t="str">
        <f>IF(B564="","",Payment!prev_fee_balance+G564-H564)</f>
        <v/>
      </c>
      <c r="J564" s="58" t="str">
        <f>IF(B564="","",IF(ISBLANK(D564),MIN(C564-H564,Payment!prev_int_balance+E564),0))</f>
        <v/>
      </c>
      <c r="K564" s="58" t="str">
        <f>IF(B564="","",(Payment!prev_int_balance+E564)-J564)</f>
        <v/>
      </c>
      <c r="L564" s="58" t="str">
        <f t="shared" si="0"/>
        <v/>
      </c>
      <c r="M564" s="58" t="str">
        <f>IF(B564="","",Payment!prev_prin_balance-L564)</f>
        <v/>
      </c>
      <c r="N564" s="58" t="str">
        <f t="shared" si="1"/>
        <v/>
      </c>
      <c r="O564" s="31"/>
      <c r="P564" s="78"/>
      <c r="Q564" s="31"/>
      <c r="R564" s="31"/>
      <c r="S564" s="31"/>
      <c r="T564" s="31"/>
      <c r="U564" s="31"/>
      <c r="V564" s="31"/>
      <c r="W564" s="31"/>
      <c r="X564" s="31"/>
      <c r="Y564" s="31"/>
      <c r="Z564" s="31"/>
    </row>
    <row r="565" spans="1:26" ht="12.75" customHeight="1" x14ac:dyDescent="0.3">
      <c r="A565" s="51" t="str">
        <f>IF(OR(Payment!prev_total_owed&lt;=0,Payment!prev_total_owed=""),"",Payment!prev_pmt_num+1)</f>
        <v/>
      </c>
      <c r="B565" s="84"/>
      <c r="C565" s="99"/>
      <c r="D565" s="100"/>
      <c r="E565" s="58" t="str">
        <f>IF(B565="","",ROUND((B565-Payment!prev_date)*$N$8*Payment!prev_prin_balance,2))</f>
        <v/>
      </c>
      <c r="F565" s="56"/>
      <c r="G565" s="99"/>
      <c r="H565" s="99"/>
      <c r="I565" s="58" t="str">
        <f>IF(B565="","",Payment!prev_fee_balance+G565-H565)</f>
        <v/>
      </c>
      <c r="J565" s="58" t="str">
        <f>IF(B565="","",IF(ISBLANK(D565),MIN(C565-H565,Payment!prev_int_balance+E565),0))</f>
        <v/>
      </c>
      <c r="K565" s="58" t="str">
        <f>IF(B565="","",(Payment!prev_int_balance+E565)-J565)</f>
        <v/>
      </c>
      <c r="L565" s="58" t="str">
        <f t="shared" si="0"/>
        <v/>
      </c>
      <c r="M565" s="58" t="str">
        <f>IF(B565="","",Payment!prev_prin_balance-L565)</f>
        <v/>
      </c>
      <c r="N565" s="58" t="str">
        <f t="shared" si="1"/>
        <v/>
      </c>
      <c r="O565" s="31"/>
      <c r="P565" s="78"/>
      <c r="Q565" s="31"/>
      <c r="R565" s="31"/>
      <c r="S565" s="31"/>
      <c r="T565" s="31"/>
      <c r="U565" s="31"/>
      <c r="V565" s="31"/>
      <c r="W565" s="31"/>
      <c r="X565" s="31"/>
      <c r="Y565" s="31"/>
      <c r="Z565" s="31"/>
    </row>
    <row r="566" spans="1:26" ht="12.75" customHeight="1" x14ac:dyDescent="0.3">
      <c r="A566" s="51" t="str">
        <f>IF(OR(Payment!prev_total_owed&lt;=0,Payment!prev_total_owed=""),"",Payment!prev_pmt_num+1)</f>
        <v/>
      </c>
      <c r="B566" s="84"/>
      <c r="C566" s="99"/>
      <c r="D566" s="100"/>
      <c r="E566" s="58" t="str">
        <f>IF(B566="","",ROUND((B566-Payment!prev_date)*$N$8*Payment!prev_prin_balance,2))</f>
        <v/>
      </c>
      <c r="F566" s="56"/>
      <c r="G566" s="99"/>
      <c r="H566" s="99"/>
      <c r="I566" s="58" t="str">
        <f>IF(B566="","",Payment!prev_fee_balance+G566-H566)</f>
        <v/>
      </c>
      <c r="J566" s="58" t="str">
        <f>IF(B566="","",IF(ISBLANK(D566),MIN(C566-H566,Payment!prev_int_balance+E566),0))</f>
        <v/>
      </c>
      <c r="K566" s="58" t="str">
        <f>IF(B566="","",(Payment!prev_int_balance+E566)-J566)</f>
        <v/>
      </c>
      <c r="L566" s="58" t="str">
        <f t="shared" si="0"/>
        <v/>
      </c>
      <c r="M566" s="58" t="str">
        <f>IF(B566="","",Payment!prev_prin_balance-L566)</f>
        <v/>
      </c>
      <c r="N566" s="58" t="str">
        <f t="shared" si="1"/>
        <v/>
      </c>
      <c r="O566" s="31"/>
      <c r="P566" s="78"/>
      <c r="Q566" s="31"/>
      <c r="R566" s="31"/>
      <c r="S566" s="31"/>
      <c r="T566" s="31"/>
      <c r="U566" s="31"/>
      <c r="V566" s="31"/>
      <c r="W566" s="31"/>
      <c r="X566" s="31"/>
      <c r="Y566" s="31"/>
      <c r="Z566" s="31"/>
    </row>
    <row r="567" spans="1:26" ht="12.75" customHeight="1" x14ac:dyDescent="0.3">
      <c r="A567" s="51" t="str">
        <f>IF(OR(Payment!prev_total_owed&lt;=0,Payment!prev_total_owed=""),"",Payment!prev_pmt_num+1)</f>
        <v/>
      </c>
      <c r="B567" s="84"/>
      <c r="C567" s="99"/>
      <c r="D567" s="100"/>
      <c r="E567" s="58" t="str">
        <f>IF(B567="","",ROUND((B567-Payment!prev_date)*$N$8*Payment!prev_prin_balance,2))</f>
        <v/>
      </c>
      <c r="F567" s="56"/>
      <c r="G567" s="99"/>
      <c r="H567" s="99"/>
      <c r="I567" s="58" t="str">
        <f>IF(B567="","",Payment!prev_fee_balance+G567-H567)</f>
        <v/>
      </c>
      <c r="J567" s="58" t="str">
        <f>IF(B567="","",IF(ISBLANK(D567),MIN(C567-H567,Payment!prev_int_balance+E567),0))</f>
        <v/>
      </c>
      <c r="K567" s="58" t="str">
        <f>IF(B567="","",(Payment!prev_int_balance+E567)-J567)</f>
        <v/>
      </c>
      <c r="L567" s="58" t="str">
        <f t="shared" si="0"/>
        <v/>
      </c>
      <c r="M567" s="58" t="str">
        <f>IF(B567="","",Payment!prev_prin_balance-L567)</f>
        <v/>
      </c>
      <c r="N567" s="58" t="str">
        <f t="shared" si="1"/>
        <v/>
      </c>
      <c r="O567" s="31"/>
      <c r="P567" s="78"/>
      <c r="Q567" s="31"/>
      <c r="R567" s="31"/>
      <c r="S567" s="31"/>
      <c r="T567" s="31"/>
      <c r="U567" s="31"/>
      <c r="V567" s="31"/>
      <c r="W567" s="31"/>
      <c r="X567" s="31"/>
      <c r="Y567" s="31"/>
      <c r="Z567" s="31"/>
    </row>
    <row r="568" spans="1:26" ht="12.75" customHeight="1" x14ac:dyDescent="0.3">
      <c r="A568" s="51" t="str">
        <f>IF(OR(Payment!prev_total_owed&lt;=0,Payment!prev_total_owed=""),"",Payment!prev_pmt_num+1)</f>
        <v/>
      </c>
      <c r="B568" s="84"/>
      <c r="C568" s="99"/>
      <c r="D568" s="100"/>
      <c r="E568" s="58" t="str">
        <f>IF(B568="","",ROUND((B568-Payment!prev_date)*$N$8*Payment!prev_prin_balance,2))</f>
        <v/>
      </c>
      <c r="F568" s="56"/>
      <c r="G568" s="99"/>
      <c r="H568" s="99"/>
      <c r="I568" s="58" t="str">
        <f>IF(B568="","",Payment!prev_fee_balance+G568-H568)</f>
        <v/>
      </c>
      <c r="J568" s="58" t="str">
        <f>IF(B568="","",IF(ISBLANK(D568),MIN(C568-H568,Payment!prev_int_balance+E568),0))</f>
        <v/>
      </c>
      <c r="K568" s="58" t="str">
        <f>IF(B568="","",(Payment!prev_int_balance+E568)-J568)</f>
        <v/>
      </c>
      <c r="L568" s="58" t="str">
        <f t="shared" si="0"/>
        <v/>
      </c>
      <c r="M568" s="58" t="str">
        <f>IF(B568="","",Payment!prev_prin_balance-L568)</f>
        <v/>
      </c>
      <c r="N568" s="58" t="str">
        <f t="shared" si="1"/>
        <v/>
      </c>
      <c r="O568" s="31"/>
      <c r="P568" s="78"/>
      <c r="Q568" s="31"/>
      <c r="R568" s="31"/>
      <c r="S568" s="31"/>
      <c r="T568" s="31"/>
      <c r="U568" s="31"/>
      <c r="V568" s="31"/>
      <c r="W568" s="31"/>
      <c r="X568" s="31"/>
      <c r="Y568" s="31"/>
      <c r="Z568" s="31"/>
    </row>
    <row r="569" spans="1:26" ht="12.75" customHeight="1" x14ac:dyDescent="0.3">
      <c r="A569" s="51" t="str">
        <f>IF(OR(Payment!prev_total_owed&lt;=0,Payment!prev_total_owed=""),"",Payment!prev_pmt_num+1)</f>
        <v/>
      </c>
      <c r="B569" s="84"/>
      <c r="C569" s="99"/>
      <c r="D569" s="100"/>
      <c r="E569" s="58" t="str">
        <f>IF(B569="","",ROUND((B569-Payment!prev_date)*$N$8*Payment!prev_prin_balance,2))</f>
        <v/>
      </c>
      <c r="F569" s="56"/>
      <c r="G569" s="99"/>
      <c r="H569" s="99"/>
      <c r="I569" s="58" t="str">
        <f>IF(B569="","",Payment!prev_fee_balance+G569-H569)</f>
        <v/>
      </c>
      <c r="J569" s="58" t="str">
        <f>IF(B569="","",IF(ISBLANK(D569),MIN(C569-H569,Payment!prev_int_balance+E569),0))</f>
        <v/>
      </c>
      <c r="K569" s="58" t="str">
        <f>IF(B569="","",(Payment!prev_int_balance+E569)-J569)</f>
        <v/>
      </c>
      <c r="L569" s="58" t="str">
        <f t="shared" si="0"/>
        <v/>
      </c>
      <c r="M569" s="58" t="str">
        <f>IF(B569="","",Payment!prev_prin_balance-L569)</f>
        <v/>
      </c>
      <c r="N569" s="58" t="str">
        <f t="shared" si="1"/>
        <v/>
      </c>
      <c r="O569" s="31"/>
      <c r="P569" s="78"/>
      <c r="Q569" s="31"/>
      <c r="R569" s="31"/>
      <c r="S569" s="31"/>
      <c r="T569" s="31"/>
      <c r="U569" s="31"/>
      <c r="V569" s="31"/>
      <c r="W569" s="31"/>
      <c r="X569" s="31"/>
      <c r="Y569" s="31"/>
      <c r="Z569" s="31"/>
    </row>
    <row r="570" spans="1:26" ht="12.75" customHeight="1" x14ac:dyDescent="0.3">
      <c r="A570" s="51" t="str">
        <f>IF(OR(Payment!prev_total_owed&lt;=0,Payment!prev_total_owed=""),"",Payment!prev_pmt_num+1)</f>
        <v/>
      </c>
      <c r="B570" s="84"/>
      <c r="C570" s="99"/>
      <c r="D570" s="100"/>
      <c r="E570" s="58" t="str">
        <f>IF(B570="","",ROUND((B570-Payment!prev_date)*$N$8*Payment!prev_prin_balance,2))</f>
        <v/>
      </c>
      <c r="F570" s="56"/>
      <c r="G570" s="99"/>
      <c r="H570" s="99"/>
      <c r="I570" s="58" t="str">
        <f>IF(B570="","",Payment!prev_fee_balance+G570-H570)</f>
        <v/>
      </c>
      <c r="J570" s="58" t="str">
        <f>IF(B570="","",IF(ISBLANK(D570),MIN(C570-H570,Payment!prev_int_balance+E570),0))</f>
        <v/>
      </c>
      <c r="K570" s="58" t="str">
        <f>IF(B570="","",(Payment!prev_int_balance+E570)-J570)</f>
        <v/>
      </c>
      <c r="L570" s="58" t="str">
        <f t="shared" si="0"/>
        <v/>
      </c>
      <c r="M570" s="58" t="str">
        <f>IF(B570="","",Payment!prev_prin_balance-L570)</f>
        <v/>
      </c>
      <c r="N570" s="58" t="str">
        <f t="shared" si="1"/>
        <v/>
      </c>
      <c r="O570" s="31"/>
      <c r="P570" s="78"/>
      <c r="Q570" s="31"/>
      <c r="R570" s="31"/>
      <c r="S570" s="31"/>
      <c r="T570" s="31"/>
      <c r="U570" s="31"/>
      <c r="V570" s="31"/>
      <c r="W570" s="31"/>
      <c r="X570" s="31"/>
      <c r="Y570" s="31"/>
      <c r="Z570" s="31"/>
    </row>
    <row r="571" spans="1:26" ht="12.75" customHeight="1" x14ac:dyDescent="0.3">
      <c r="A571" s="51" t="str">
        <f>IF(OR(Payment!prev_total_owed&lt;=0,Payment!prev_total_owed=""),"",Payment!prev_pmt_num+1)</f>
        <v/>
      </c>
      <c r="B571" s="84"/>
      <c r="C571" s="99"/>
      <c r="D571" s="100"/>
      <c r="E571" s="58" t="str">
        <f>IF(B571="","",ROUND((B571-Payment!prev_date)*$N$8*Payment!prev_prin_balance,2))</f>
        <v/>
      </c>
      <c r="F571" s="56"/>
      <c r="G571" s="99"/>
      <c r="H571" s="99"/>
      <c r="I571" s="58" t="str">
        <f>IF(B571="","",Payment!prev_fee_balance+G571-H571)</f>
        <v/>
      </c>
      <c r="J571" s="58" t="str">
        <f>IF(B571="","",IF(ISBLANK(D571),MIN(C571-H571,Payment!prev_int_balance+E571),0))</f>
        <v/>
      </c>
      <c r="K571" s="58" t="str">
        <f>IF(B571="","",(Payment!prev_int_balance+E571)-J571)</f>
        <v/>
      </c>
      <c r="L571" s="58" t="str">
        <f t="shared" si="0"/>
        <v/>
      </c>
      <c r="M571" s="58" t="str">
        <f>IF(B571="","",Payment!prev_prin_balance-L571)</f>
        <v/>
      </c>
      <c r="N571" s="58" t="str">
        <f t="shared" si="1"/>
        <v/>
      </c>
      <c r="O571" s="31"/>
      <c r="P571" s="78"/>
      <c r="Q571" s="31"/>
      <c r="R571" s="31"/>
      <c r="S571" s="31"/>
      <c r="T571" s="31"/>
      <c r="U571" s="31"/>
      <c r="V571" s="31"/>
      <c r="W571" s="31"/>
      <c r="X571" s="31"/>
      <c r="Y571" s="31"/>
      <c r="Z571" s="31"/>
    </row>
    <row r="572" spans="1:26" ht="12.75" customHeight="1" x14ac:dyDescent="0.3">
      <c r="A572" s="51" t="str">
        <f>IF(OR(Payment!prev_total_owed&lt;=0,Payment!prev_total_owed=""),"",Payment!prev_pmt_num+1)</f>
        <v/>
      </c>
      <c r="B572" s="84"/>
      <c r="C572" s="99"/>
      <c r="D572" s="100"/>
      <c r="E572" s="58" t="str">
        <f>IF(B572="","",ROUND((B572-Payment!prev_date)*$N$8*Payment!prev_prin_balance,2))</f>
        <v/>
      </c>
      <c r="F572" s="56"/>
      <c r="G572" s="99"/>
      <c r="H572" s="99"/>
      <c r="I572" s="58" t="str">
        <f>IF(B572="","",Payment!prev_fee_balance+G572-H572)</f>
        <v/>
      </c>
      <c r="J572" s="58" t="str">
        <f>IF(B572="","",IF(ISBLANK(D572),MIN(C572-H572,Payment!prev_int_balance+E572),0))</f>
        <v/>
      </c>
      <c r="K572" s="58" t="str">
        <f>IF(B572="","",(Payment!prev_int_balance+E572)-J572)</f>
        <v/>
      </c>
      <c r="L572" s="58" t="str">
        <f t="shared" si="0"/>
        <v/>
      </c>
      <c r="M572" s="58" t="str">
        <f>IF(B572="","",Payment!prev_prin_balance-L572)</f>
        <v/>
      </c>
      <c r="N572" s="58" t="str">
        <f t="shared" si="1"/>
        <v/>
      </c>
      <c r="O572" s="31"/>
      <c r="P572" s="78"/>
      <c r="Q572" s="31"/>
      <c r="R572" s="31"/>
      <c r="S572" s="31"/>
      <c r="T572" s="31"/>
      <c r="U572" s="31"/>
      <c r="V572" s="31"/>
      <c r="W572" s="31"/>
      <c r="X572" s="31"/>
      <c r="Y572" s="31"/>
      <c r="Z572" s="31"/>
    </row>
    <row r="573" spans="1:26" ht="12.75" customHeight="1" x14ac:dyDescent="0.3">
      <c r="A573" s="51" t="str">
        <f>IF(OR(Payment!prev_total_owed&lt;=0,Payment!prev_total_owed=""),"",Payment!prev_pmt_num+1)</f>
        <v/>
      </c>
      <c r="B573" s="84"/>
      <c r="C573" s="99"/>
      <c r="D573" s="100"/>
      <c r="E573" s="58" t="str">
        <f>IF(B573="","",ROUND((B573-Payment!prev_date)*$N$8*Payment!prev_prin_balance,2))</f>
        <v/>
      </c>
      <c r="F573" s="56"/>
      <c r="G573" s="99"/>
      <c r="H573" s="99"/>
      <c r="I573" s="58" t="str">
        <f>IF(B573="","",Payment!prev_fee_balance+G573-H573)</f>
        <v/>
      </c>
      <c r="J573" s="58" t="str">
        <f>IF(B573="","",IF(ISBLANK(D573),MIN(C573-H573,Payment!prev_int_balance+E573),0))</f>
        <v/>
      </c>
      <c r="K573" s="58" t="str">
        <f>IF(B573="","",(Payment!prev_int_balance+E573)-J573)</f>
        <v/>
      </c>
      <c r="L573" s="58" t="str">
        <f t="shared" si="0"/>
        <v/>
      </c>
      <c r="M573" s="58" t="str">
        <f>IF(B573="","",Payment!prev_prin_balance-L573)</f>
        <v/>
      </c>
      <c r="N573" s="58" t="str">
        <f t="shared" si="1"/>
        <v/>
      </c>
      <c r="O573" s="31"/>
      <c r="P573" s="78"/>
      <c r="Q573" s="31"/>
      <c r="R573" s="31"/>
      <c r="S573" s="31"/>
      <c r="T573" s="31"/>
      <c r="U573" s="31"/>
      <c r="V573" s="31"/>
      <c r="W573" s="31"/>
      <c r="X573" s="31"/>
      <c r="Y573" s="31"/>
      <c r="Z573" s="31"/>
    </row>
    <row r="574" spans="1:26" ht="12.75" customHeight="1" x14ac:dyDescent="0.3">
      <c r="A574" s="51" t="str">
        <f>IF(OR(Payment!prev_total_owed&lt;=0,Payment!prev_total_owed=""),"",Payment!prev_pmt_num+1)</f>
        <v/>
      </c>
      <c r="B574" s="84"/>
      <c r="C574" s="99"/>
      <c r="D574" s="100"/>
      <c r="E574" s="58" t="str">
        <f>IF(B574="","",ROUND((B574-Payment!prev_date)*$N$8*Payment!prev_prin_balance,2))</f>
        <v/>
      </c>
      <c r="F574" s="56"/>
      <c r="G574" s="99"/>
      <c r="H574" s="99"/>
      <c r="I574" s="58" t="str">
        <f>IF(B574="","",Payment!prev_fee_balance+G574-H574)</f>
        <v/>
      </c>
      <c r="J574" s="58" t="str">
        <f>IF(B574="","",IF(ISBLANK(D574),MIN(C574-H574,Payment!prev_int_balance+E574),0))</f>
        <v/>
      </c>
      <c r="K574" s="58" t="str">
        <f>IF(B574="","",(Payment!prev_int_balance+E574)-J574)</f>
        <v/>
      </c>
      <c r="L574" s="58" t="str">
        <f t="shared" si="0"/>
        <v/>
      </c>
      <c r="M574" s="58" t="str">
        <f>IF(B574="","",Payment!prev_prin_balance-L574)</f>
        <v/>
      </c>
      <c r="N574" s="58" t="str">
        <f t="shared" si="1"/>
        <v/>
      </c>
      <c r="O574" s="31"/>
      <c r="P574" s="78"/>
      <c r="Q574" s="31"/>
      <c r="R574" s="31"/>
      <c r="S574" s="31"/>
      <c r="T574" s="31"/>
      <c r="U574" s="31"/>
      <c r="V574" s="31"/>
      <c r="W574" s="31"/>
      <c r="X574" s="31"/>
      <c r="Y574" s="31"/>
      <c r="Z574" s="31"/>
    </row>
    <row r="575" spans="1:26" ht="12.75" customHeight="1" x14ac:dyDescent="0.3">
      <c r="A575" s="51" t="str">
        <f>IF(OR(Payment!prev_total_owed&lt;=0,Payment!prev_total_owed=""),"",Payment!prev_pmt_num+1)</f>
        <v/>
      </c>
      <c r="B575" s="84"/>
      <c r="C575" s="99"/>
      <c r="D575" s="100"/>
      <c r="E575" s="58" t="str">
        <f>IF(B575="","",ROUND((B575-Payment!prev_date)*$N$8*Payment!prev_prin_balance,2))</f>
        <v/>
      </c>
      <c r="F575" s="56"/>
      <c r="G575" s="99"/>
      <c r="H575" s="99"/>
      <c r="I575" s="58" t="str">
        <f>IF(B575="","",Payment!prev_fee_balance+G575-H575)</f>
        <v/>
      </c>
      <c r="J575" s="58" t="str">
        <f>IF(B575="","",IF(ISBLANK(D575),MIN(C575-H575,Payment!prev_int_balance+E575),0))</f>
        <v/>
      </c>
      <c r="K575" s="58" t="str">
        <f>IF(B575="","",(Payment!prev_int_balance+E575)-J575)</f>
        <v/>
      </c>
      <c r="L575" s="58" t="str">
        <f t="shared" si="0"/>
        <v/>
      </c>
      <c r="M575" s="58" t="str">
        <f>IF(B575="","",Payment!prev_prin_balance-L575)</f>
        <v/>
      </c>
      <c r="N575" s="58" t="str">
        <f t="shared" si="1"/>
        <v/>
      </c>
      <c r="O575" s="31"/>
      <c r="P575" s="78"/>
      <c r="Q575" s="31"/>
      <c r="R575" s="31"/>
      <c r="S575" s="31"/>
      <c r="T575" s="31"/>
      <c r="U575" s="31"/>
      <c r="V575" s="31"/>
      <c r="W575" s="31"/>
      <c r="X575" s="31"/>
      <c r="Y575" s="31"/>
      <c r="Z575" s="31"/>
    </row>
    <row r="576" spans="1:26" ht="12.75" customHeight="1" x14ac:dyDescent="0.3">
      <c r="A576" s="51" t="str">
        <f>IF(OR(Payment!prev_total_owed&lt;=0,Payment!prev_total_owed=""),"",Payment!prev_pmt_num+1)</f>
        <v/>
      </c>
      <c r="B576" s="84"/>
      <c r="C576" s="99"/>
      <c r="D576" s="100"/>
      <c r="E576" s="58" t="str">
        <f>IF(B576="","",ROUND((B576-Payment!prev_date)*$N$8*Payment!prev_prin_balance,2))</f>
        <v/>
      </c>
      <c r="F576" s="56"/>
      <c r="G576" s="99"/>
      <c r="H576" s="99"/>
      <c r="I576" s="58" t="str">
        <f>IF(B576="","",Payment!prev_fee_balance+G576-H576)</f>
        <v/>
      </c>
      <c r="J576" s="58" t="str">
        <f>IF(B576="","",IF(ISBLANK(D576),MIN(C576-H576,Payment!prev_int_balance+E576),0))</f>
        <v/>
      </c>
      <c r="K576" s="58" t="str">
        <f>IF(B576="","",(Payment!prev_int_balance+E576)-J576)</f>
        <v/>
      </c>
      <c r="L576" s="58" t="str">
        <f t="shared" si="0"/>
        <v/>
      </c>
      <c r="M576" s="58" t="str">
        <f>IF(B576="","",Payment!prev_prin_balance-L576)</f>
        <v/>
      </c>
      <c r="N576" s="58" t="str">
        <f t="shared" si="1"/>
        <v/>
      </c>
      <c r="O576" s="31"/>
      <c r="P576" s="78"/>
      <c r="Q576" s="31"/>
      <c r="R576" s="31"/>
      <c r="S576" s="31"/>
      <c r="T576" s="31"/>
      <c r="U576" s="31"/>
      <c r="V576" s="31"/>
      <c r="W576" s="31"/>
      <c r="X576" s="31"/>
      <c r="Y576" s="31"/>
      <c r="Z576" s="31"/>
    </row>
    <row r="577" spans="1:26" ht="12.75" customHeight="1" x14ac:dyDescent="0.3">
      <c r="A577" s="51" t="str">
        <f>IF(OR(Payment!prev_total_owed&lt;=0,Payment!prev_total_owed=""),"",Payment!prev_pmt_num+1)</f>
        <v/>
      </c>
      <c r="B577" s="84"/>
      <c r="C577" s="99"/>
      <c r="D577" s="100"/>
      <c r="E577" s="58" t="str">
        <f>IF(B577="","",ROUND((B577-Payment!prev_date)*$N$8*Payment!prev_prin_balance,2))</f>
        <v/>
      </c>
      <c r="F577" s="56"/>
      <c r="G577" s="99"/>
      <c r="H577" s="99"/>
      <c r="I577" s="58" t="str">
        <f>IF(B577="","",Payment!prev_fee_balance+G577-H577)</f>
        <v/>
      </c>
      <c r="J577" s="58" t="str">
        <f>IF(B577="","",IF(ISBLANK(D577),MIN(C577-H577,Payment!prev_int_balance+E577),0))</f>
        <v/>
      </c>
      <c r="K577" s="58" t="str">
        <f>IF(B577="","",(Payment!prev_int_balance+E577)-J577)</f>
        <v/>
      </c>
      <c r="L577" s="58" t="str">
        <f t="shared" si="0"/>
        <v/>
      </c>
      <c r="M577" s="58" t="str">
        <f>IF(B577="","",Payment!prev_prin_balance-L577)</f>
        <v/>
      </c>
      <c r="N577" s="58" t="str">
        <f t="shared" si="1"/>
        <v/>
      </c>
      <c r="O577" s="31"/>
      <c r="P577" s="78"/>
      <c r="Q577" s="31"/>
      <c r="R577" s="31"/>
      <c r="S577" s="31"/>
      <c r="T577" s="31"/>
      <c r="U577" s="31"/>
      <c r="V577" s="31"/>
      <c r="W577" s="31"/>
      <c r="X577" s="31"/>
      <c r="Y577" s="31"/>
      <c r="Z577" s="31"/>
    </row>
    <row r="578" spans="1:26" ht="12.75" customHeight="1" x14ac:dyDescent="0.3">
      <c r="A578" s="51" t="str">
        <f>IF(OR(Payment!prev_total_owed&lt;=0,Payment!prev_total_owed=""),"",Payment!prev_pmt_num+1)</f>
        <v/>
      </c>
      <c r="B578" s="84"/>
      <c r="C578" s="99"/>
      <c r="D578" s="100"/>
      <c r="E578" s="58" t="str">
        <f>IF(B578="","",ROUND((B578-Payment!prev_date)*$N$8*Payment!prev_prin_balance,2))</f>
        <v/>
      </c>
      <c r="F578" s="56"/>
      <c r="G578" s="99"/>
      <c r="H578" s="99"/>
      <c r="I578" s="58" t="str">
        <f>IF(B578="","",Payment!prev_fee_balance+G578-H578)</f>
        <v/>
      </c>
      <c r="J578" s="58" t="str">
        <f>IF(B578="","",IF(ISBLANK(D578),MIN(C578-H578,Payment!prev_int_balance+E578),0))</f>
        <v/>
      </c>
      <c r="K578" s="58" t="str">
        <f>IF(B578="","",(Payment!prev_int_balance+E578)-J578)</f>
        <v/>
      </c>
      <c r="L578" s="58" t="str">
        <f t="shared" si="0"/>
        <v/>
      </c>
      <c r="M578" s="58" t="str">
        <f>IF(B578="","",Payment!prev_prin_balance-L578)</f>
        <v/>
      </c>
      <c r="N578" s="58" t="str">
        <f t="shared" si="1"/>
        <v/>
      </c>
      <c r="O578" s="31"/>
      <c r="P578" s="78"/>
      <c r="Q578" s="31"/>
      <c r="R578" s="31"/>
      <c r="S578" s="31"/>
      <c r="T578" s="31"/>
      <c r="U578" s="31"/>
      <c r="V578" s="31"/>
      <c r="W578" s="31"/>
      <c r="X578" s="31"/>
      <c r="Y578" s="31"/>
      <c r="Z578" s="31"/>
    </row>
    <row r="579" spans="1:26" ht="12.75" customHeight="1" x14ac:dyDescent="0.3">
      <c r="A579" s="51" t="str">
        <f>IF(OR(Payment!prev_total_owed&lt;=0,Payment!prev_total_owed=""),"",Payment!prev_pmt_num+1)</f>
        <v/>
      </c>
      <c r="B579" s="84"/>
      <c r="C579" s="99"/>
      <c r="D579" s="100"/>
      <c r="E579" s="58" t="str">
        <f>IF(B579="","",ROUND((B579-Payment!prev_date)*$N$8*Payment!prev_prin_balance,2))</f>
        <v/>
      </c>
      <c r="F579" s="56"/>
      <c r="G579" s="99"/>
      <c r="H579" s="99"/>
      <c r="I579" s="58" t="str">
        <f>IF(B579="","",Payment!prev_fee_balance+G579-H579)</f>
        <v/>
      </c>
      <c r="J579" s="58" t="str">
        <f>IF(B579="","",IF(ISBLANK(D579),MIN(C579-H579,Payment!prev_int_balance+E579),0))</f>
        <v/>
      </c>
      <c r="K579" s="58" t="str">
        <f>IF(B579="","",(Payment!prev_int_balance+E579)-J579)</f>
        <v/>
      </c>
      <c r="L579" s="58" t="str">
        <f t="shared" si="0"/>
        <v/>
      </c>
      <c r="M579" s="58" t="str">
        <f>IF(B579="","",Payment!prev_prin_balance-L579)</f>
        <v/>
      </c>
      <c r="N579" s="58" t="str">
        <f t="shared" si="1"/>
        <v/>
      </c>
      <c r="O579" s="31"/>
      <c r="P579" s="78"/>
      <c r="Q579" s="31"/>
      <c r="R579" s="31"/>
      <c r="S579" s="31"/>
      <c r="T579" s="31"/>
      <c r="U579" s="31"/>
      <c r="V579" s="31"/>
      <c r="W579" s="31"/>
      <c r="X579" s="31"/>
      <c r="Y579" s="31"/>
      <c r="Z579" s="31"/>
    </row>
    <row r="580" spans="1:26" ht="12.75" customHeight="1" x14ac:dyDescent="0.3">
      <c r="A580" s="51" t="str">
        <f>IF(OR(Payment!prev_total_owed&lt;=0,Payment!prev_total_owed=""),"",Payment!prev_pmt_num+1)</f>
        <v/>
      </c>
      <c r="B580" s="84"/>
      <c r="C580" s="99"/>
      <c r="D580" s="100"/>
      <c r="E580" s="58" t="str">
        <f>IF(B580="","",ROUND((B580-Payment!prev_date)*$N$8*Payment!prev_prin_balance,2))</f>
        <v/>
      </c>
      <c r="F580" s="56"/>
      <c r="G580" s="99"/>
      <c r="H580" s="99"/>
      <c r="I580" s="58" t="str">
        <f>IF(B580="","",Payment!prev_fee_balance+G580-H580)</f>
        <v/>
      </c>
      <c r="J580" s="58" t="str">
        <f>IF(B580="","",IF(ISBLANK(D580),MIN(C580-H580,Payment!prev_int_balance+E580),0))</f>
        <v/>
      </c>
      <c r="K580" s="58" t="str">
        <f>IF(B580="","",(Payment!prev_int_balance+E580)-J580)</f>
        <v/>
      </c>
      <c r="L580" s="58" t="str">
        <f t="shared" si="0"/>
        <v/>
      </c>
      <c r="M580" s="58" t="str">
        <f>IF(B580="","",Payment!prev_prin_balance-L580)</f>
        <v/>
      </c>
      <c r="N580" s="58" t="str">
        <f t="shared" si="1"/>
        <v/>
      </c>
      <c r="O580" s="31"/>
      <c r="P580" s="78"/>
      <c r="Q580" s="31"/>
      <c r="R580" s="31"/>
      <c r="S580" s="31"/>
      <c r="T580" s="31"/>
      <c r="U580" s="31"/>
      <c r="V580" s="31"/>
      <c r="W580" s="31"/>
      <c r="X580" s="31"/>
      <c r="Y580" s="31"/>
      <c r="Z580" s="31"/>
    </row>
    <row r="581" spans="1:26" ht="12.75" customHeight="1" x14ac:dyDescent="0.3">
      <c r="A581" s="51" t="str">
        <f>IF(OR(Payment!prev_total_owed&lt;=0,Payment!prev_total_owed=""),"",Payment!prev_pmt_num+1)</f>
        <v/>
      </c>
      <c r="B581" s="84"/>
      <c r="C581" s="99"/>
      <c r="D581" s="100"/>
      <c r="E581" s="58" t="str">
        <f>IF(B581="","",ROUND((B581-Payment!prev_date)*$N$8*Payment!prev_prin_balance,2))</f>
        <v/>
      </c>
      <c r="F581" s="56"/>
      <c r="G581" s="99"/>
      <c r="H581" s="99"/>
      <c r="I581" s="58" t="str">
        <f>IF(B581="","",Payment!prev_fee_balance+G581-H581)</f>
        <v/>
      </c>
      <c r="J581" s="58" t="str">
        <f>IF(B581="","",IF(ISBLANK(D581),MIN(C581-H581,Payment!prev_int_balance+E581),0))</f>
        <v/>
      </c>
      <c r="K581" s="58" t="str">
        <f>IF(B581="","",(Payment!prev_int_balance+E581)-J581)</f>
        <v/>
      </c>
      <c r="L581" s="58" t="str">
        <f t="shared" si="0"/>
        <v/>
      </c>
      <c r="M581" s="58" t="str">
        <f>IF(B581="","",Payment!prev_prin_balance-L581)</f>
        <v/>
      </c>
      <c r="N581" s="58" t="str">
        <f t="shared" si="1"/>
        <v/>
      </c>
      <c r="O581" s="31"/>
      <c r="P581" s="78"/>
      <c r="Q581" s="31"/>
      <c r="R581" s="31"/>
      <c r="S581" s="31"/>
      <c r="T581" s="31"/>
      <c r="U581" s="31"/>
      <c r="V581" s="31"/>
      <c r="W581" s="31"/>
      <c r="X581" s="31"/>
      <c r="Y581" s="31"/>
      <c r="Z581" s="31"/>
    </row>
    <row r="582" spans="1:26" ht="12.75" customHeight="1" x14ac:dyDescent="0.3">
      <c r="A582" s="51" t="str">
        <f>IF(OR(Payment!prev_total_owed&lt;=0,Payment!prev_total_owed=""),"",Payment!prev_pmt_num+1)</f>
        <v/>
      </c>
      <c r="B582" s="84"/>
      <c r="C582" s="99"/>
      <c r="D582" s="100"/>
      <c r="E582" s="58" t="str">
        <f>IF(B582="","",ROUND((B582-Payment!prev_date)*$N$8*Payment!prev_prin_balance,2))</f>
        <v/>
      </c>
      <c r="F582" s="56"/>
      <c r="G582" s="99"/>
      <c r="H582" s="99"/>
      <c r="I582" s="58" t="str">
        <f>IF(B582="","",Payment!prev_fee_balance+G582-H582)</f>
        <v/>
      </c>
      <c r="J582" s="58" t="str">
        <f>IF(B582="","",IF(ISBLANK(D582),MIN(C582-H582,Payment!prev_int_balance+E582),0))</f>
        <v/>
      </c>
      <c r="K582" s="58" t="str">
        <f>IF(B582="","",(Payment!prev_int_balance+E582)-J582)</f>
        <v/>
      </c>
      <c r="L582" s="58" t="str">
        <f t="shared" si="0"/>
        <v/>
      </c>
      <c r="M582" s="58" t="str">
        <f>IF(B582="","",Payment!prev_prin_balance-L582)</f>
        <v/>
      </c>
      <c r="N582" s="58" t="str">
        <f t="shared" si="1"/>
        <v/>
      </c>
      <c r="O582" s="31"/>
      <c r="P582" s="78"/>
      <c r="Q582" s="31"/>
      <c r="R582" s="31"/>
      <c r="S582" s="31"/>
      <c r="T582" s="31"/>
      <c r="U582" s="31"/>
      <c r="V582" s="31"/>
      <c r="W582" s="31"/>
      <c r="X582" s="31"/>
      <c r="Y582" s="31"/>
      <c r="Z582" s="31"/>
    </row>
    <row r="583" spans="1:26" ht="12.75" customHeight="1" x14ac:dyDescent="0.3">
      <c r="A583" s="51" t="str">
        <f>IF(OR(Payment!prev_total_owed&lt;=0,Payment!prev_total_owed=""),"",Payment!prev_pmt_num+1)</f>
        <v/>
      </c>
      <c r="B583" s="84"/>
      <c r="C583" s="99"/>
      <c r="D583" s="100"/>
      <c r="E583" s="58" t="str">
        <f>IF(B583="","",ROUND((B583-Payment!prev_date)*$N$8*Payment!prev_prin_balance,2))</f>
        <v/>
      </c>
      <c r="F583" s="56"/>
      <c r="G583" s="99"/>
      <c r="H583" s="99"/>
      <c r="I583" s="58" t="str">
        <f>IF(B583="","",Payment!prev_fee_balance+G583-H583)</f>
        <v/>
      </c>
      <c r="J583" s="58" t="str">
        <f>IF(B583="","",IF(ISBLANK(D583),MIN(C583-H583,Payment!prev_int_balance+E583),0))</f>
        <v/>
      </c>
      <c r="K583" s="58" t="str">
        <f>IF(B583="","",(Payment!prev_int_balance+E583)-J583)</f>
        <v/>
      </c>
      <c r="L583" s="58" t="str">
        <f t="shared" si="0"/>
        <v/>
      </c>
      <c r="M583" s="58" t="str">
        <f>IF(B583="","",Payment!prev_prin_balance-L583)</f>
        <v/>
      </c>
      <c r="N583" s="58" t="str">
        <f t="shared" si="1"/>
        <v/>
      </c>
      <c r="O583" s="31"/>
      <c r="P583" s="78"/>
      <c r="Q583" s="31"/>
      <c r="R583" s="31"/>
      <c r="S583" s="31"/>
      <c r="T583" s="31"/>
      <c r="U583" s="31"/>
      <c r="V583" s="31"/>
      <c r="W583" s="31"/>
      <c r="X583" s="31"/>
      <c r="Y583" s="31"/>
      <c r="Z583" s="31"/>
    </row>
    <row r="584" spans="1:26" ht="12.75" customHeight="1" x14ac:dyDescent="0.3">
      <c r="A584" s="51" t="str">
        <f>IF(OR(Payment!prev_total_owed&lt;=0,Payment!prev_total_owed=""),"",Payment!prev_pmt_num+1)</f>
        <v/>
      </c>
      <c r="B584" s="84"/>
      <c r="C584" s="99"/>
      <c r="D584" s="100"/>
      <c r="E584" s="58" t="str">
        <f>IF(B584="","",ROUND((B584-Payment!prev_date)*$N$8*Payment!prev_prin_balance,2))</f>
        <v/>
      </c>
      <c r="F584" s="56"/>
      <c r="G584" s="99"/>
      <c r="H584" s="99"/>
      <c r="I584" s="58" t="str">
        <f>IF(B584="","",Payment!prev_fee_balance+G584-H584)</f>
        <v/>
      </c>
      <c r="J584" s="58" t="str">
        <f>IF(B584="","",IF(ISBLANK(D584),MIN(C584-H584,Payment!prev_int_balance+E584),0))</f>
        <v/>
      </c>
      <c r="K584" s="58" t="str">
        <f>IF(B584="","",(Payment!prev_int_balance+E584)-J584)</f>
        <v/>
      </c>
      <c r="L584" s="58" t="str">
        <f t="shared" si="0"/>
        <v/>
      </c>
      <c r="M584" s="58" t="str">
        <f>IF(B584="","",Payment!prev_prin_balance-L584)</f>
        <v/>
      </c>
      <c r="N584" s="58" t="str">
        <f t="shared" si="1"/>
        <v/>
      </c>
      <c r="O584" s="31"/>
      <c r="P584" s="78"/>
      <c r="Q584" s="31"/>
      <c r="R584" s="31"/>
      <c r="S584" s="31"/>
      <c r="T584" s="31"/>
      <c r="U584" s="31"/>
      <c r="V584" s="31"/>
      <c r="W584" s="31"/>
      <c r="X584" s="31"/>
      <c r="Y584" s="31"/>
      <c r="Z584" s="31"/>
    </row>
    <row r="585" spans="1:26" ht="12.75" customHeight="1" x14ac:dyDescent="0.3">
      <c r="A585" s="51" t="str">
        <f>IF(OR(Payment!prev_total_owed&lt;=0,Payment!prev_total_owed=""),"",Payment!prev_pmt_num+1)</f>
        <v/>
      </c>
      <c r="B585" s="84"/>
      <c r="C585" s="99"/>
      <c r="D585" s="100"/>
      <c r="E585" s="58" t="str">
        <f>IF(B585="","",ROUND((B585-Payment!prev_date)*$N$8*Payment!prev_prin_balance,2))</f>
        <v/>
      </c>
      <c r="F585" s="56"/>
      <c r="G585" s="99"/>
      <c r="H585" s="99"/>
      <c r="I585" s="58" t="str">
        <f>IF(B585="","",Payment!prev_fee_balance+G585-H585)</f>
        <v/>
      </c>
      <c r="J585" s="58" t="str">
        <f>IF(B585="","",IF(ISBLANK(D585),MIN(C585-H585,Payment!prev_int_balance+E585),0))</f>
        <v/>
      </c>
      <c r="K585" s="58" t="str">
        <f>IF(B585="","",(Payment!prev_int_balance+E585)-J585)</f>
        <v/>
      </c>
      <c r="L585" s="58" t="str">
        <f t="shared" si="0"/>
        <v/>
      </c>
      <c r="M585" s="58" t="str">
        <f>IF(B585="","",Payment!prev_prin_balance-L585)</f>
        <v/>
      </c>
      <c r="N585" s="58" t="str">
        <f t="shared" si="1"/>
        <v/>
      </c>
      <c r="O585" s="31"/>
      <c r="P585" s="78"/>
      <c r="Q585" s="31"/>
      <c r="R585" s="31"/>
      <c r="S585" s="31"/>
      <c r="T585" s="31"/>
      <c r="U585" s="31"/>
      <c r="V585" s="31"/>
      <c r="W585" s="31"/>
      <c r="X585" s="31"/>
      <c r="Y585" s="31"/>
      <c r="Z585" s="31"/>
    </row>
    <row r="586" spans="1:26" ht="12.75" customHeight="1" x14ac:dyDescent="0.3">
      <c r="A586" s="51" t="str">
        <f>IF(OR(Payment!prev_total_owed&lt;=0,Payment!prev_total_owed=""),"",Payment!prev_pmt_num+1)</f>
        <v/>
      </c>
      <c r="B586" s="84"/>
      <c r="C586" s="99"/>
      <c r="D586" s="100"/>
      <c r="E586" s="58" t="str">
        <f>IF(B586="","",ROUND((B586-Payment!prev_date)*$N$8*Payment!prev_prin_balance,2))</f>
        <v/>
      </c>
      <c r="F586" s="56"/>
      <c r="G586" s="99"/>
      <c r="H586" s="99"/>
      <c r="I586" s="58" t="str">
        <f>IF(B586="","",Payment!prev_fee_balance+G586-H586)</f>
        <v/>
      </c>
      <c r="J586" s="58" t="str">
        <f>IF(B586="","",IF(ISBLANK(D586),MIN(C586-H586,Payment!prev_int_balance+E586),0))</f>
        <v/>
      </c>
      <c r="K586" s="58" t="str">
        <f>IF(B586="","",(Payment!prev_int_balance+E586)-J586)</f>
        <v/>
      </c>
      <c r="L586" s="58" t="str">
        <f t="shared" si="0"/>
        <v/>
      </c>
      <c r="M586" s="58" t="str">
        <f>IF(B586="","",Payment!prev_prin_balance-L586)</f>
        <v/>
      </c>
      <c r="N586" s="58" t="str">
        <f t="shared" si="1"/>
        <v/>
      </c>
      <c r="O586" s="31"/>
      <c r="P586" s="78"/>
      <c r="Q586" s="31"/>
      <c r="R586" s="31"/>
      <c r="S586" s="31"/>
      <c r="T586" s="31"/>
      <c r="U586" s="31"/>
      <c r="V586" s="31"/>
      <c r="W586" s="31"/>
      <c r="X586" s="31"/>
      <c r="Y586" s="31"/>
      <c r="Z586" s="31"/>
    </row>
    <row r="587" spans="1:26" ht="12.75" customHeight="1" x14ac:dyDescent="0.3">
      <c r="A587" s="51" t="str">
        <f>IF(OR(Payment!prev_total_owed&lt;=0,Payment!prev_total_owed=""),"",Payment!prev_pmt_num+1)</f>
        <v/>
      </c>
      <c r="B587" s="84"/>
      <c r="C587" s="99"/>
      <c r="D587" s="100"/>
      <c r="E587" s="58" t="str">
        <f>IF(B587="","",ROUND((B587-Payment!prev_date)*$N$8*Payment!prev_prin_balance,2))</f>
        <v/>
      </c>
      <c r="F587" s="56"/>
      <c r="G587" s="99"/>
      <c r="H587" s="99"/>
      <c r="I587" s="58" t="str">
        <f>IF(B587="","",Payment!prev_fee_balance+G587-H587)</f>
        <v/>
      </c>
      <c r="J587" s="58" t="str">
        <f>IF(B587="","",IF(ISBLANK(D587),MIN(C587-H587,Payment!prev_int_balance+E587),0))</f>
        <v/>
      </c>
      <c r="K587" s="58" t="str">
        <f>IF(B587="","",(Payment!prev_int_balance+E587)-J587)</f>
        <v/>
      </c>
      <c r="L587" s="58" t="str">
        <f t="shared" si="0"/>
        <v/>
      </c>
      <c r="M587" s="58" t="str">
        <f>IF(B587="","",Payment!prev_prin_balance-L587)</f>
        <v/>
      </c>
      <c r="N587" s="58" t="str">
        <f t="shared" si="1"/>
        <v/>
      </c>
      <c r="O587" s="31"/>
      <c r="P587" s="78"/>
      <c r="Q587" s="31"/>
      <c r="R587" s="31"/>
      <c r="S587" s="31"/>
      <c r="T587" s="31"/>
      <c r="U587" s="31"/>
      <c r="V587" s="31"/>
      <c r="W587" s="31"/>
      <c r="X587" s="31"/>
      <c r="Y587" s="31"/>
      <c r="Z587" s="31"/>
    </row>
    <row r="588" spans="1:26" ht="12.75" customHeight="1" x14ac:dyDescent="0.3">
      <c r="A588" s="51" t="str">
        <f>IF(OR(Payment!prev_total_owed&lt;=0,Payment!prev_total_owed=""),"",Payment!prev_pmt_num+1)</f>
        <v/>
      </c>
      <c r="B588" s="84"/>
      <c r="C588" s="99"/>
      <c r="D588" s="100"/>
      <c r="E588" s="58" t="str">
        <f>IF(B588="","",ROUND((B588-Payment!prev_date)*$N$8*Payment!prev_prin_balance,2))</f>
        <v/>
      </c>
      <c r="F588" s="56"/>
      <c r="G588" s="99"/>
      <c r="H588" s="99"/>
      <c r="I588" s="58" t="str">
        <f>IF(B588="","",Payment!prev_fee_balance+G588-H588)</f>
        <v/>
      </c>
      <c r="J588" s="58" t="str">
        <f>IF(B588="","",IF(ISBLANK(D588),MIN(C588-H588,Payment!prev_int_balance+E588),0))</f>
        <v/>
      </c>
      <c r="K588" s="58" t="str">
        <f>IF(B588="","",(Payment!prev_int_balance+E588)-J588)</f>
        <v/>
      </c>
      <c r="L588" s="58" t="str">
        <f t="shared" si="0"/>
        <v/>
      </c>
      <c r="M588" s="58" t="str">
        <f>IF(B588="","",Payment!prev_prin_balance-L588)</f>
        <v/>
      </c>
      <c r="N588" s="58" t="str">
        <f t="shared" si="1"/>
        <v/>
      </c>
      <c r="O588" s="31"/>
      <c r="P588" s="78"/>
      <c r="Q588" s="31"/>
      <c r="R588" s="31"/>
      <c r="S588" s="31"/>
      <c r="T588" s="31"/>
      <c r="U588" s="31"/>
      <c r="V588" s="31"/>
      <c r="W588" s="31"/>
      <c r="X588" s="31"/>
      <c r="Y588" s="31"/>
      <c r="Z588" s="31"/>
    </row>
    <row r="589" spans="1:26" ht="12.75" customHeight="1" x14ac:dyDescent="0.3">
      <c r="A589" s="51" t="str">
        <f>IF(OR(Payment!prev_total_owed&lt;=0,Payment!prev_total_owed=""),"",Payment!prev_pmt_num+1)</f>
        <v/>
      </c>
      <c r="B589" s="84"/>
      <c r="C589" s="99"/>
      <c r="D589" s="100"/>
      <c r="E589" s="58" t="str">
        <f>IF(B589="","",ROUND((B589-Payment!prev_date)*$N$8*Payment!prev_prin_balance,2))</f>
        <v/>
      </c>
      <c r="F589" s="56"/>
      <c r="G589" s="99"/>
      <c r="H589" s="99"/>
      <c r="I589" s="58" t="str">
        <f>IF(B589="","",Payment!prev_fee_balance+G589-H589)</f>
        <v/>
      </c>
      <c r="J589" s="58" t="str">
        <f>IF(B589="","",IF(ISBLANK(D589),MIN(C589-H589,Payment!prev_int_balance+E589),0))</f>
        <v/>
      </c>
      <c r="K589" s="58" t="str">
        <f>IF(B589="","",(Payment!prev_int_balance+E589)-J589)</f>
        <v/>
      </c>
      <c r="L589" s="58" t="str">
        <f t="shared" si="0"/>
        <v/>
      </c>
      <c r="M589" s="58" t="str">
        <f>IF(B589="","",Payment!prev_prin_balance-L589)</f>
        <v/>
      </c>
      <c r="N589" s="58" t="str">
        <f t="shared" si="1"/>
        <v/>
      </c>
      <c r="O589" s="31"/>
      <c r="P589" s="78"/>
      <c r="Q589" s="31"/>
      <c r="R589" s="31"/>
      <c r="S589" s="31"/>
      <c r="T589" s="31"/>
      <c r="U589" s="31"/>
      <c r="V589" s="31"/>
      <c r="W589" s="31"/>
      <c r="X589" s="31"/>
      <c r="Y589" s="31"/>
      <c r="Z589" s="31"/>
    </row>
    <row r="590" spans="1:26" ht="12.75" customHeight="1" x14ac:dyDescent="0.3">
      <c r="A590" s="51" t="str">
        <f>IF(OR(Payment!prev_total_owed&lt;=0,Payment!prev_total_owed=""),"",Payment!prev_pmt_num+1)</f>
        <v/>
      </c>
      <c r="B590" s="84"/>
      <c r="C590" s="99"/>
      <c r="D590" s="100"/>
      <c r="E590" s="58" t="str">
        <f>IF(B590="","",ROUND((B590-Payment!prev_date)*$N$8*Payment!prev_prin_balance,2))</f>
        <v/>
      </c>
      <c r="F590" s="56"/>
      <c r="G590" s="99"/>
      <c r="H590" s="99"/>
      <c r="I590" s="58" t="str">
        <f>IF(B590="","",Payment!prev_fee_balance+G590-H590)</f>
        <v/>
      </c>
      <c r="J590" s="58" t="str">
        <f>IF(B590="","",IF(ISBLANK(D590),MIN(C590-H590,Payment!prev_int_balance+E590),0))</f>
        <v/>
      </c>
      <c r="K590" s="58" t="str">
        <f>IF(B590="","",(Payment!prev_int_balance+E590)-J590)</f>
        <v/>
      </c>
      <c r="L590" s="58" t="str">
        <f t="shared" si="0"/>
        <v/>
      </c>
      <c r="M590" s="58" t="str">
        <f>IF(B590="","",Payment!prev_prin_balance-L590)</f>
        <v/>
      </c>
      <c r="N590" s="58" t="str">
        <f t="shared" si="1"/>
        <v/>
      </c>
      <c r="O590" s="31"/>
      <c r="P590" s="78"/>
      <c r="Q590" s="31"/>
      <c r="R590" s="31"/>
      <c r="S590" s="31"/>
      <c r="T590" s="31"/>
      <c r="U590" s="31"/>
      <c r="V590" s="31"/>
      <c r="W590" s="31"/>
      <c r="X590" s="31"/>
      <c r="Y590" s="31"/>
      <c r="Z590" s="31"/>
    </row>
    <row r="591" spans="1:26" ht="12.75" customHeight="1" x14ac:dyDescent="0.3">
      <c r="A591" s="51" t="str">
        <f>IF(OR(Payment!prev_total_owed&lt;=0,Payment!prev_total_owed=""),"",Payment!prev_pmt_num+1)</f>
        <v/>
      </c>
      <c r="B591" s="84"/>
      <c r="C591" s="99"/>
      <c r="D591" s="100"/>
      <c r="E591" s="58" t="str">
        <f>IF(B591="","",ROUND((B591-Payment!prev_date)*$N$8*Payment!prev_prin_balance,2))</f>
        <v/>
      </c>
      <c r="F591" s="56"/>
      <c r="G591" s="99"/>
      <c r="H591" s="99"/>
      <c r="I591" s="58" t="str">
        <f>IF(B591="","",Payment!prev_fee_balance+G591-H591)</f>
        <v/>
      </c>
      <c r="J591" s="58" t="str">
        <f>IF(B591="","",IF(ISBLANK(D591),MIN(C591-H591,Payment!prev_int_balance+E591),0))</f>
        <v/>
      </c>
      <c r="K591" s="58" t="str">
        <f>IF(B591="","",(Payment!prev_int_balance+E591)-J591)</f>
        <v/>
      </c>
      <c r="L591" s="58" t="str">
        <f t="shared" si="0"/>
        <v/>
      </c>
      <c r="M591" s="58" t="str">
        <f>IF(B591="","",Payment!prev_prin_balance-L591)</f>
        <v/>
      </c>
      <c r="N591" s="58" t="str">
        <f t="shared" si="1"/>
        <v/>
      </c>
      <c r="O591" s="31"/>
      <c r="P591" s="78"/>
      <c r="Q591" s="31"/>
      <c r="R591" s="31"/>
      <c r="S591" s="31"/>
      <c r="T591" s="31"/>
      <c r="U591" s="31"/>
      <c r="V591" s="31"/>
      <c r="W591" s="31"/>
      <c r="X591" s="31"/>
      <c r="Y591" s="31"/>
      <c r="Z591" s="31"/>
    </row>
    <row r="592" spans="1:26" ht="12.75" customHeight="1" x14ac:dyDescent="0.3">
      <c r="A592" s="51" t="str">
        <f>IF(OR(Payment!prev_total_owed&lt;=0,Payment!prev_total_owed=""),"",Payment!prev_pmt_num+1)</f>
        <v/>
      </c>
      <c r="B592" s="84"/>
      <c r="C592" s="99"/>
      <c r="D592" s="100"/>
      <c r="E592" s="58" t="str">
        <f>IF(B592="","",ROUND((B592-Payment!prev_date)*$N$8*Payment!prev_prin_balance,2))</f>
        <v/>
      </c>
      <c r="F592" s="56"/>
      <c r="G592" s="99"/>
      <c r="H592" s="99"/>
      <c r="I592" s="58" t="str">
        <f>IF(B592="","",Payment!prev_fee_balance+G592-H592)</f>
        <v/>
      </c>
      <c r="J592" s="58" t="str">
        <f>IF(B592="","",IF(ISBLANK(D592),MIN(C592-H592,Payment!prev_int_balance+E592),0))</f>
        <v/>
      </c>
      <c r="K592" s="58" t="str">
        <f>IF(B592="","",(Payment!prev_int_balance+E592)-J592)</f>
        <v/>
      </c>
      <c r="L592" s="58" t="str">
        <f t="shared" si="0"/>
        <v/>
      </c>
      <c r="M592" s="58" t="str">
        <f>IF(B592="","",Payment!prev_prin_balance-L592)</f>
        <v/>
      </c>
      <c r="N592" s="58" t="str">
        <f t="shared" si="1"/>
        <v/>
      </c>
      <c r="O592" s="31"/>
      <c r="P592" s="78"/>
      <c r="Q592" s="31"/>
      <c r="R592" s="31"/>
      <c r="S592" s="31"/>
      <c r="T592" s="31"/>
      <c r="U592" s="31"/>
      <c r="V592" s="31"/>
      <c r="W592" s="31"/>
      <c r="X592" s="31"/>
      <c r="Y592" s="31"/>
      <c r="Z592" s="31"/>
    </row>
    <row r="593" spans="1:26" ht="12.75" customHeight="1" x14ac:dyDescent="0.3">
      <c r="A593" s="51" t="str">
        <f>IF(OR(Payment!prev_total_owed&lt;=0,Payment!prev_total_owed=""),"",Payment!prev_pmt_num+1)</f>
        <v/>
      </c>
      <c r="B593" s="84"/>
      <c r="C593" s="99"/>
      <c r="D593" s="100"/>
      <c r="E593" s="58" t="str">
        <f>IF(B593="","",ROUND((B593-Payment!prev_date)*$N$8*Payment!prev_prin_balance,2))</f>
        <v/>
      </c>
      <c r="F593" s="56"/>
      <c r="G593" s="99"/>
      <c r="H593" s="99"/>
      <c r="I593" s="58" t="str">
        <f>IF(B593="","",Payment!prev_fee_balance+G593-H593)</f>
        <v/>
      </c>
      <c r="J593" s="58" t="str">
        <f>IF(B593="","",IF(ISBLANK(D593),MIN(C593-H593,Payment!prev_int_balance+E593),0))</f>
        <v/>
      </c>
      <c r="K593" s="58" t="str">
        <f>IF(B593="","",(Payment!prev_int_balance+E593)-J593)</f>
        <v/>
      </c>
      <c r="L593" s="58" t="str">
        <f t="shared" si="0"/>
        <v/>
      </c>
      <c r="M593" s="58" t="str">
        <f>IF(B593="","",Payment!prev_prin_balance-L593)</f>
        <v/>
      </c>
      <c r="N593" s="58" t="str">
        <f t="shared" si="1"/>
        <v/>
      </c>
      <c r="O593" s="31"/>
      <c r="P593" s="78"/>
      <c r="Q593" s="31"/>
      <c r="R593" s="31"/>
      <c r="S593" s="31"/>
      <c r="T593" s="31"/>
      <c r="U593" s="31"/>
      <c r="V593" s="31"/>
      <c r="W593" s="31"/>
      <c r="X593" s="31"/>
      <c r="Y593" s="31"/>
      <c r="Z593" s="31"/>
    </row>
    <row r="594" spans="1:26" ht="12.75" customHeight="1" x14ac:dyDescent="0.3">
      <c r="A594" s="51" t="str">
        <f>IF(OR(Payment!prev_total_owed&lt;=0,Payment!prev_total_owed=""),"",Payment!prev_pmt_num+1)</f>
        <v/>
      </c>
      <c r="B594" s="84"/>
      <c r="C594" s="99"/>
      <c r="D594" s="100"/>
      <c r="E594" s="58" t="str">
        <f>IF(B594="","",ROUND((B594-Payment!prev_date)*$N$8*Payment!prev_prin_balance,2))</f>
        <v/>
      </c>
      <c r="F594" s="56"/>
      <c r="G594" s="99"/>
      <c r="H594" s="99"/>
      <c r="I594" s="58" t="str">
        <f>IF(B594="","",Payment!prev_fee_balance+G594-H594)</f>
        <v/>
      </c>
      <c r="J594" s="58" t="str">
        <f>IF(B594="","",IF(ISBLANK(D594),MIN(C594-H594,Payment!prev_int_balance+E594),0))</f>
        <v/>
      </c>
      <c r="K594" s="58" t="str">
        <f>IF(B594="","",(Payment!prev_int_balance+E594)-J594)</f>
        <v/>
      </c>
      <c r="L594" s="58" t="str">
        <f t="shared" si="0"/>
        <v/>
      </c>
      <c r="M594" s="58" t="str">
        <f>IF(B594="","",Payment!prev_prin_balance-L594)</f>
        <v/>
      </c>
      <c r="N594" s="58" t="str">
        <f t="shared" si="1"/>
        <v/>
      </c>
      <c r="O594" s="31"/>
      <c r="P594" s="78"/>
      <c r="Q594" s="31"/>
      <c r="R594" s="31"/>
      <c r="S594" s="31"/>
      <c r="T594" s="31"/>
      <c r="U594" s="31"/>
      <c r="V594" s="31"/>
      <c r="W594" s="31"/>
      <c r="X594" s="31"/>
      <c r="Y594" s="31"/>
      <c r="Z594" s="31"/>
    </row>
    <row r="595" spans="1:26" ht="12.75" customHeight="1" x14ac:dyDescent="0.3">
      <c r="A595" s="51" t="str">
        <f>IF(OR(Payment!prev_total_owed&lt;=0,Payment!prev_total_owed=""),"",Payment!prev_pmt_num+1)</f>
        <v/>
      </c>
      <c r="B595" s="84"/>
      <c r="C595" s="99"/>
      <c r="D595" s="100"/>
      <c r="E595" s="58" t="str">
        <f>IF(B595="","",ROUND((B595-Payment!prev_date)*$N$8*Payment!prev_prin_balance,2))</f>
        <v/>
      </c>
      <c r="F595" s="56"/>
      <c r="G595" s="99"/>
      <c r="H595" s="99"/>
      <c r="I595" s="58" t="str">
        <f>IF(B595="","",Payment!prev_fee_balance+G595-H595)</f>
        <v/>
      </c>
      <c r="J595" s="58" t="str">
        <f>IF(B595="","",IF(ISBLANK(D595),MIN(C595-H595,Payment!prev_int_balance+E595),0))</f>
        <v/>
      </c>
      <c r="K595" s="58" t="str">
        <f>IF(B595="","",(Payment!prev_int_balance+E595)-J595)</f>
        <v/>
      </c>
      <c r="L595" s="58" t="str">
        <f t="shared" si="0"/>
        <v/>
      </c>
      <c r="M595" s="58" t="str">
        <f>IF(B595="","",Payment!prev_prin_balance-L595)</f>
        <v/>
      </c>
      <c r="N595" s="58" t="str">
        <f t="shared" si="1"/>
        <v/>
      </c>
      <c r="O595" s="31"/>
      <c r="P595" s="78"/>
      <c r="Q595" s="31"/>
      <c r="R595" s="31"/>
      <c r="S595" s="31"/>
      <c r="T595" s="31"/>
      <c r="U595" s="31"/>
      <c r="V595" s="31"/>
      <c r="W595" s="31"/>
      <c r="X595" s="31"/>
      <c r="Y595" s="31"/>
      <c r="Z595" s="31"/>
    </row>
    <row r="596" spans="1:26" ht="12.75" customHeight="1" x14ac:dyDescent="0.3">
      <c r="A596" s="51" t="str">
        <f>IF(OR(Payment!prev_total_owed&lt;=0,Payment!prev_total_owed=""),"",Payment!prev_pmt_num+1)</f>
        <v/>
      </c>
      <c r="B596" s="84"/>
      <c r="C596" s="99"/>
      <c r="D596" s="100"/>
      <c r="E596" s="58" t="str">
        <f>IF(B596="","",ROUND((B596-Payment!prev_date)*$N$8*Payment!prev_prin_balance,2))</f>
        <v/>
      </c>
      <c r="F596" s="56"/>
      <c r="G596" s="99"/>
      <c r="H596" s="99"/>
      <c r="I596" s="58" t="str">
        <f>IF(B596="","",Payment!prev_fee_balance+G596-H596)</f>
        <v/>
      </c>
      <c r="J596" s="58" t="str">
        <f>IF(B596="","",IF(ISBLANK(D596),MIN(C596-H596,Payment!prev_int_balance+E596),0))</f>
        <v/>
      </c>
      <c r="K596" s="58" t="str">
        <f>IF(B596="","",(Payment!prev_int_balance+E596)-J596)</f>
        <v/>
      </c>
      <c r="L596" s="58" t="str">
        <f t="shared" si="0"/>
        <v/>
      </c>
      <c r="M596" s="58" t="str">
        <f>IF(B596="","",Payment!prev_prin_balance-L596)</f>
        <v/>
      </c>
      <c r="N596" s="58" t="str">
        <f t="shared" si="1"/>
        <v/>
      </c>
      <c r="O596" s="31"/>
      <c r="P596" s="78"/>
      <c r="Q596" s="31"/>
      <c r="R596" s="31"/>
      <c r="S596" s="31"/>
      <c r="T596" s="31"/>
      <c r="U596" s="31"/>
      <c r="V596" s="31"/>
      <c r="W596" s="31"/>
      <c r="X596" s="31"/>
      <c r="Y596" s="31"/>
      <c r="Z596" s="31"/>
    </row>
    <row r="597" spans="1:26" ht="12.75" customHeight="1" x14ac:dyDescent="0.3">
      <c r="A597" s="51" t="str">
        <f>IF(OR(Payment!prev_total_owed&lt;=0,Payment!prev_total_owed=""),"",Payment!prev_pmt_num+1)</f>
        <v/>
      </c>
      <c r="B597" s="84"/>
      <c r="C597" s="99"/>
      <c r="D597" s="100"/>
      <c r="E597" s="58" t="str">
        <f>IF(B597="","",ROUND((B597-Payment!prev_date)*$N$8*Payment!prev_prin_balance,2))</f>
        <v/>
      </c>
      <c r="F597" s="56"/>
      <c r="G597" s="99"/>
      <c r="H597" s="99"/>
      <c r="I597" s="58" t="str">
        <f>IF(B597="","",Payment!prev_fee_balance+G597-H597)</f>
        <v/>
      </c>
      <c r="J597" s="58" t="str">
        <f>IF(B597="","",IF(ISBLANK(D597),MIN(C597-H597,Payment!prev_int_balance+E597),0))</f>
        <v/>
      </c>
      <c r="K597" s="58" t="str">
        <f>IF(B597="","",(Payment!prev_int_balance+E597)-J597)</f>
        <v/>
      </c>
      <c r="L597" s="58" t="str">
        <f t="shared" si="0"/>
        <v/>
      </c>
      <c r="M597" s="58" t="str">
        <f>IF(B597="","",Payment!prev_prin_balance-L597)</f>
        <v/>
      </c>
      <c r="N597" s="58" t="str">
        <f t="shared" si="1"/>
        <v/>
      </c>
      <c r="O597" s="31"/>
      <c r="P597" s="78"/>
      <c r="Q597" s="31"/>
      <c r="R597" s="31"/>
      <c r="S597" s="31"/>
      <c r="T597" s="31"/>
      <c r="U597" s="31"/>
      <c r="V597" s="31"/>
      <c r="W597" s="31"/>
      <c r="X597" s="31"/>
      <c r="Y597" s="31"/>
      <c r="Z597" s="31"/>
    </row>
    <row r="598" spans="1:26" ht="12.75" customHeight="1" x14ac:dyDescent="0.3">
      <c r="A598" s="51" t="str">
        <f>IF(OR(Payment!prev_total_owed&lt;=0,Payment!prev_total_owed=""),"",Payment!prev_pmt_num+1)</f>
        <v/>
      </c>
      <c r="B598" s="84"/>
      <c r="C598" s="99"/>
      <c r="D598" s="100"/>
      <c r="E598" s="58" t="str">
        <f>IF(B598="","",ROUND((B598-Payment!prev_date)*$N$8*Payment!prev_prin_balance,2))</f>
        <v/>
      </c>
      <c r="F598" s="56"/>
      <c r="G598" s="99"/>
      <c r="H598" s="99"/>
      <c r="I598" s="58" t="str">
        <f>IF(B598="","",Payment!prev_fee_balance+G598-H598)</f>
        <v/>
      </c>
      <c r="J598" s="58" t="str">
        <f>IF(B598="","",IF(ISBLANK(D598),MIN(C598-H598,Payment!prev_int_balance+E598),0))</f>
        <v/>
      </c>
      <c r="K598" s="58" t="str">
        <f>IF(B598="","",(Payment!prev_int_balance+E598)-J598)</f>
        <v/>
      </c>
      <c r="L598" s="58" t="str">
        <f t="shared" si="0"/>
        <v/>
      </c>
      <c r="M598" s="58" t="str">
        <f>IF(B598="","",Payment!prev_prin_balance-L598)</f>
        <v/>
      </c>
      <c r="N598" s="58" t="str">
        <f t="shared" si="1"/>
        <v/>
      </c>
      <c r="O598" s="31"/>
      <c r="P598" s="78"/>
      <c r="Q598" s="31"/>
      <c r="R598" s="31"/>
      <c r="S598" s="31"/>
      <c r="T598" s="31"/>
      <c r="U598" s="31"/>
      <c r="V598" s="31"/>
      <c r="W598" s="31"/>
      <c r="X598" s="31"/>
      <c r="Y598" s="31"/>
      <c r="Z598" s="31"/>
    </row>
    <row r="599" spans="1:26" ht="12.75" customHeight="1" x14ac:dyDescent="0.3">
      <c r="A599" s="51" t="str">
        <f>IF(OR(Payment!prev_total_owed&lt;=0,Payment!prev_total_owed=""),"",Payment!prev_pmt_num+1)</f>
        <v/>
      </c>
      <c r="B599" s="84"/>
      <c r="C599" s="99"/>
      <c r="D599" s="100"/>
      <c r="E599" s="58" t="str">
        <f>IF(B599="","",ROUND((B599-Payment!prev_date)*$N$8*Payment!prev_prin_balance,2))</f>
        <v/>
      </c>
      <c r="F599" s="56"/>
      <c r="G599" s="99"/>
      <c r="H599" s="99"/>
      <c r="I599" s="58" t="str">
        <f>IF(B599="","",Payment!prev_fee_balance+G599-H599)</f>
        <v/>
      </c>
      <c r="J599" s="58" t="str">
        <f>IF(B599="","",IF(ISBLANK(D599),MIN(C599-H599,Payment!prev_int_balance+E599),0))</f>
        <v/>
      </c>
      <c r="K599" s="58" t="str">
        <f>IF(B599="","",(Payment!prev_int_balance+E599)-J599)</f>
        <v/>
      </c>
      <c r="L599" s="58" t="str">
        <f t="shared" si="0"/>
        <v/>
      </c>
      <c r="M599" s="58" t="str">
        <f>IF(B599="","",Payment!prev_prin_balance-L599)</f>
        <v/>
      </c>
      <c r="N599" s="58" t="str">
        <f t="shared" si="1"/>
        <v/>
      </c>
      <c r="O599" s="31"/>
      <c r="P599" s="78"/>
      <c r="Q599" s="31"/>
      <c r="R599" s="31"/>
      <c r="S599" s="31"/>
      <c r="T599" s="31"/>
      <c r="U599" s="31"/>
      <c r="V599" s="31"/>
      <c r="W599" s="31"/>
      <c r="X599" s="31"/>
      <c r="Y599" s="31"/>
      <c r="Z599" s="31"/>
    </row>
    <row r="600" spans="1:26" ht="12.75" customHeight="1" x14ac:dyDescent="0.3">
      <c r="A600" s="51" t="str">
        <f>IF(OR(Payment!prev_total_owed&lt;=0,Payment!prev_total_owed=""),"",Payment!prev_pmt_num+1)</f>
        <v/>
      </c>
      <c r="B600" s="84"/>
      <c r="C600" s="99"/>
      <c r="D600" s="100"/>
      <c r="E600" s="58" t="str">
        <f>IF(B600="","",ROUND((B600-Payment!prev_date)*$N$8*Payment!prev_prin_balance,2))</f>
        <v/>
      </c>
      <c r="F600" s="56"/>
      <c r="G600" s="99"/>
      <c r="H600" s="99"/>
      <c r="I600" s="58" t="str">
        <f>IF(B600="","",Payment!prev_fee_balance+G600-H600)</f>
        <v/>
      </c>
      <c r="J600" s="58" t="str">
        <f>IF(B600="","",IF(ISBLANK(D600),MIN(C600-H600,Payment!prev_int_balance+E600),0))</f>
        <v/>
      </c>
      <c r="K600" s="58" t="str">
        <f>IF(B600="","",(Payment!prev_int_balance+E600)-J600)</f>
        <v/>
      </c>
      <c r="L600" s="58" t="str">
        <f t="shared" si="0"/>
        <v/>
      </c>
      <c r="M600" s="58" t="str">
        <f>IF(B600="","",Payment!prev_prin_balance-L600)</f>
        <v/>
      </c>
      <c r="N600" s="58" t="str">
        <f t="shared" si="1"/>
        <v/>
      </c>
      <c r="O600" s="31"/>
      <c r="P600" s="78"/>
      <c r="Q600" s="31"/>
      <c r="R600" s="31"/>
      <c r="S600" s="31"/>
      <c r="T600" s="31"/>
      <c r="U600" s="31"/>
      <c r="V600" s="31"/>
      <c r="W600" s="31"/>
      <c r="X600" s="31"/>
      <c r="Y600" s="31"/>
      <c r="Z600" s="31"/>
    </row>
    <row r="601" spans="1:26" ht="12.75" customHeight="1" x14ac:dyDescent="0.3">
      <c r="A601" s="51" t="str">
        <f>IF(OR(Payment!prev_total_owed&lt;=0,Payment!prev_total_owed=""),"",Payment!prev_pmt_num+1)</f>
        <v/>
      </c>
      <c r="B601" s="84"/>
      <c r="C601" s="99"/>
      <c r="D601" s="100"/>
      <c r="E601" s="58" t="str">
        <f>IF(B601="","",ROUND((B601-Payment!prev_date)*$N$8*Payment!prev_prin_balance,2))</f>
        <v/>
      </c>
      <c r="F601" s="56"/>
      <c r="G601" s="99"/>
      <c r="H601" s="99"/>
      <c r="I601" s="58" t="str">
        <f>IF(B601="","",Payment!prev_fee_balance+G601-H601)</f>
        <v/>
      </c>
      <c r="J601" s="58" t="str">
        <f>IF(B601="","",IF(ISBLANK(D601),MIN(C601-H601,Payment!prev_int_balance+E601),0))</f>
        <v/>
      </c>
      <c r="K601" s="58" t="str">
        <f>IF(B601="","",(Payment!prev_int_balance+E601)-J601)</f>
        <v/>
      </c>
      <c r="L601" s="58" t="str">
        <f t="shared" si="0"/>
        <v/>
      </c>
      <c r="M601" s="58" t="str">
        <f>IF(B601="","",Payment!prev_prin_balance-L601)</f>
        <v/>
      </c>
      <c r="N601" s="58" t="str">
        <f t="shared" si="1"/>
        <v/>
      </c>
      <c r="O601" s="31"/>
      <c r="P601" s="78"/>
      <c r="Q601" s="31"/>
      <c r="R601" s="31"/>
      <c r="S601" s="31"/>
      <c r="T601" s="31"/>
      <c r="U601" s="31"/>
      <c r="V601" s="31"/>
      <c r="W601" s="31"/>
      <c r="X601" s="31"/>
      <c r="Y601" s="31"/>
      <c r="Z601" s="31"/>
    </row>
    <row r="602" spans="1:26" ht="12.75" customHeight="1" x14ac:dyDescent="0.3">
      <c r="A602" s="51" t="str">
        <f>IF(OR(Payment!prev_total_owed&lt;=0,Payment!prev_total_owed=""),"",Payment!prev_pmt_num+1)</f>
        <v/>
      </c>
      <c r="B602" s="84"/>
      <c r="C602" s="99"/>
      <c r="D602" s="100"/>
      <c r="E602" s="58" t="str">
        <f>IF(B602="","",ROUND((B602-Payment!prev_date)*$N$8*Payment!prev_prin_balance,2))</f>
        <v/>
      </c>
      <c r="F602" s="56"/>
      <c r="G602" s="99"/>
      <c r="H602" s="99"/>
      <c r="I602" s="58" t="str">
        <f>IF(B602="","",Payment!prev_fee_balance+G602-H602)</f>
        <v/>
      </c>
      <c r="J602" s="58" t="str">
        <f>IF(B602="","",IF(ISBLANK(D602),MIN(C602-H602,Payment!prev_int_balance+E602),0))</f>
        <v/>
      </c>
      <c r="K602" s="58" t="str">
        <f>IF(B602="","",(Payment!prev_int_balance+E602)-J602)</f>
        <v/>
      </c>
      <c r="L602" s="58" t="str">
        <f t="shared" si="0"/>
        <v/>
      </c>
      <c r="M602" s="58" t="str">
        <f>IF(B602="","",Payment!prev_prin_balance-L602)</f>
        <v/>
      </c>
      <c r="N602" s="58" t="str">
        <f t="shared" si="1"/>
        <v/>
      </c>
      <c r="O602" s="31"/>
      <c r="P602" s="78"/>
      <c r="Q602" s="31"/>
      <c r="R602" s="31"/>
      <c r="S602" s="31"/>
      <c r="T602" s="31"/>
      <c r="U602" s="31"/>
      <c r="V602" s="31"/>
      <c r="W602" s="31"/>
      <c r="X602" s="31"/>
      <c r="Y602" s="31"/>
      <c r="Z602" s="31"/>
    </row>
    <row r="603" spans="1:26" ht="12.75" customHeight="1" x14ac:dyDescent="0.3">
      <c r="A603" s="51" t="str">
        <f>IF(OR(Payment!prev_total_owed&lt;=0,Payment!prev_total_owed=""),"",Payment!prev_pmt_num+1)</f>
        <v/>
      </c>
      <c r="B603" s="84"/>
      <c r="C603" s="99"/>
      <c r="D603" s="100"/>
      <c r="E603" s="58" t="str">
        <f>IF(B603="","",ROUND((B603-Payment!prev_date)*$N$8*Payment!prev_prin_balance,2))</f>
        <v/>
      </c>
      <c r="F603" s="56"/>
      <c r="G603" s="99"/>
      <c r="H603" s="99"/>
      <c r="I603" s="58" t="str">
        <f>IF(B603="","",Payment!prev_fee_balance+G603-H603)</f>
        <v/>
      </c>
      <c r="J603" s="58" t="str">
        <f>IF(B603="","",IF(ISBLANK(D603),MIN(C603-H603,Payment!prev_int_balance+E603),0))</f>
        <v/>
      </c>
      <c r="K603" s="58" t="str">
        <f>IF(B603="","",(Payment!prev_int_balance+E603)-J603)</f>
        <v/>
      </c>
      <c r="L603" s="58" t="str">
        <f t="shared" si="0"/>
        <v/>
      </c>
      <c r="M603" s="58" t="str">
        <f>IF(B603="","",Payment!prev_prin_balance-L603)</f>
        <v/>
      </c>
      <c r="N603" s="58" t="str">
        <f t="shared" si="1"/>
        <v/>
      </c>
      <c r="O603" s="31"/>
      <c r="P603" s="78"/>
      <c r="Q603" s="31"/>
      <c r="R603" s="31"/>
      <c r="S603" s="31"/>
      <c r="T603" s="31"/>
      <c r="U603" s="31"/>
      <c r="V603" s="31"/>
      <c r="W603" s="31"/>
      <c r="X603" s="31"/>
      <c r="Y603" s="31"/>
      <c r="Z603" s="31"/>
    </row>
    <row r="604" spans="1:26" ht="12.75" customHeight="1" x14ac:dyDescent="0.3">
      <c r="A604" s="51" t="str">
        <f>IF(OR(Payment!prev_total_owed&lt;=0,Payment!prev_total_owed=""),"",Payment!prev_pmt_num+1)</f>
        <v/>
      </c>
      <c r="B604" s="84"/>
      <c r="C604" s="99"/>
      <c r="D604" s="100"/>
      <c r="E604" s="58" t="str">
        <f>IF(B604="","",ROUND((B604-Payment!prev_date)*$N$8*Payment!prev_prin_balance,2))</f>
        <v/>
      </c>
      <c r="F604" s="56"/>
      <c r="G604" s="99"/>
      <c r="H604" s="99"/>
      <c r="I604" s="58" t="str">
        <f>IF(B604="","",Payment!prev_fee_balance+G604-H604)</f>
        <v/>
      </c>
      <c r="J604" s="58" t="str">
        <f>IF(B604="","",IF(ISBLANK(D604),MIN(C604-H604,Payment!prev_int_balance+E604),0))</f>
        <v/>
      </c>
      <c r="K604" s="58" t="str">
        <f>IF(B604="","",(Payment!prev_int_balance+E604)-J604)</f>
        <v/>
      </c>
      <c r="L604" s="58" t="str">
        <f t="shared" si="0"/>
        <v/>
      </c>
      <c r="M604" s="58" t="str">
        <f>IF(B604="","",Payment!prev_prin_balance-L604)</f>
        <v/>
      </c>
      <c r="N604" s="58" t="str">
        <f t="shared" si="1"/>
        <v/>
      </c>
      <c r="O604" s="31"/>
      <c r="P604" s="78"/>
      <c r="Q604" s="31"/>
      <c r="R604" s="31"/>
      <c r="S604" s="31"/>
      <c r="T604" s="31"/>
      <c r="U604" s="31"/>
      <c r="V604" s="31"/>
      <c r="W604" s="31"/>
      <c r="X604" s="31"/>
      <c r="Y604" s="31"/>
      <c r="Z604" s="31"/>
    </row>
    <row r="605" spans="1:26" ht="12.75" customHeight="1" x14ac:dyDescent="0.3">
      <c r="A605" s="51" t="str">
        <f>IF(OR(Payment!prev_total_owed&lt;=0,Payment!prev_total_owed=""),"",Payment!prev_pmt_num+1)</f>
        <v/>
      </c>
      <c r="B605" s="84"/>
      <c r="C605" s="99"/>
      <c r="D605" s="100"/>
      <c r="E605" s="58" t="str">
        <f>IF(B605="","",ROUND((B605-Payment!prev_date)*$N$8*Payment!prev_prin_balance,2))</f>
        <v/>
      </c>
      <c r="F605" s="56"/>
      <c r="G605" s="99"/>
      <c r="H605" s="99"/>
      <c r="I605" s="58" t="str">
        <f>IF(B605="","",Payment!prev_fee_balance+G605-H605)</f>
        <v/>
      </c>
      <c r="J605" s="58" t="str">
        <f>IF(B605="","",IF(ISBLANK(D605),MIN(C605-H605,Payment!prev_int_balance+E605),0))</f>
        <v/>
      </c>
      <c r="K605" s="58" t="str">
        <f>IF(B605="","",(Payment!prev_int_balance+E605)-J605)</f>
        <v/>
      </c>
      <c r="L605" s="58" t="str">
        <f t="shared" si="0"/>
        <v/>
      </c>
      <c r="M605" s="58" t="str">
        <f>IF(B605="","",Payment!prev_prin_balance-L605)</f>
        <v/>
      </c>
      <c r="N605" s="58" t="str">
        <f t="shared" si="1"/>
        <v/>
      </c>
      <c r="O605" s="31"/>
      <c r="P605" s="78"/>
      <c r="Q605" s="31"/>
      <c r="R605" s="31"/>
      <c r="S605" s="31"/>
      <c r="T605" s="31"/>
      <c r="U605" s="31"/>
      <c r="V605" s="31"/>
      <c r="W605" s="31"/>
      <c r="X605" s="31"/>
      <c r="Y605" s="31"/>
      <c r="Z605" s="31"/>
    </row>
    <row r="606" spans="1:26" ht="12.75" customHeight="1" x14ac:dyDescent="0.3">
      <c r="A606" s="51" t="str">
        <f>IF(OR(Payment!prev_total_owed&lt;=0,Payment!prev_total_owed=""),"",Payment!prev_pmt_num+1)</f>
        <v/>
      </c>
      <c r="B606" s="84"/>
      <c r="C606" s="99"/>
      <c r="D606" s="100"/>
      <c r="E606" s="58" t="str">
        <f>IF(B606="","",ROUND((B606-Payment!prev_date)*$N$8*Payment!prev_prin_balance,2))</f>
        <v/>
      </c>
      <c r="F606" s="56"/>
      <c r="G606" s="99"/>
      <c r="H606" s="99"/>
      <c r="I606" s="58" t="str">
        <f>IF(B606="","",Payment!prev_fee_balance+G606-H606)</f>
        <v/>
      </c>
      <c r="J606" s="58" t="str">
        <f>IF(B606="","",IF(ISBLANK(D606),MIN(C606-H606,Payment!prev_int_balance+E606),0))</f>
        <v/>
      </c>
      <c r="K606" s="58" t="str">
        <f>IF(B606="","",(Payment!prev_int_balance+E606)-J606)</f>
        <v/>
      </c>
      <c r="L606" s="58" t="str">
        <f t="shared" si="0"/>
        <v/>
      </c>
      <c r="M606" s="58" t="str">
        <f>IF(B606="","",Payment!prev_prin_balance-L606)</f>
        <v/>
      </c>
      <c r="N606" s="58" t="str">
        <f t="shared" si="1"/>
        <v/>
      </c>
      <c r="O606" s="31"/>
      <c r="P606" s="78"/>
      <c r="Q606" s="31"/>
      <c r="R606" s="31"/>
      <c r="S606" s="31"/>
      <c r="T606" s="31"/>
      <c r="U606" s="31"/>
      <c r="V606" s="31"/>
      <c r="W606" s="31"/>
      <c r="X606" s="31"/>
      <c r="Y606" s="31"/>
      <c r="Z606" s="31"/>
    </row>
    <row r="607" spans="1:26" ht="12.75" customHeight="1" x14ac:dyDescent="0.3">
      <c r="A607" s="51" t="str">
        <f>IF(OR(Payment!prev_total_owed&lt;=0,Payment!prev_total_owed=""),"",Payment!prev_pmt_num+1)</f>
        <v/>
      </c>
      <c r="B607" s="84"/>
      <c r="C607" s="99"/>
      <c r="D607" s="100"/>
      <c r="E607" s="58" t="str">
        <f>IF(B607="","",ROUND((B607-Payment!prev_date)*$N$8*Payment!prev_prin_balance,2))</f>
        <v/>
      </c>
      <c r="F607" s="56"/>
      <c r="G607" s="99"/>
      <c r="H607" s="99"/>
      <c r="I607" s="58" t="str">
        <f>IF(B607="","",Payment!prev_fee_balance+G607-H607)</f>
        <v/>
      </c>
      <c r="J607" s="58" t="str">
        <f>IF(B607="","",IF(ISBLANK(D607),MIN(C607-H607,Payment!prev_int_balance+E607),0))</f>
        <v/>
      </c>
      <c r="K607" s="58" t="str">
        <f>IF(B607="","",(Payment!prev_int_balance+E607)-J607)</f>
        <v/>
      </c>
      <c r="L607" s="58" t="str">
        <f t="shared" si="0"/>
        <v/>
      </c>
      <c r="M607" s="58" t="str">
        <f>IF(B607="","",Payment!prev_prin_balance-L607)</f>
        <v/>
      </c>
      <c r="N607" s="58" t="str">
        <f t="shared" si="1"/>
        <v/>
      </c>
      <c r="O607" s="31"/>
      <c r="P607" s="78"/>
      <c r="Q607" s="31"/>
      <c r="R607" s="31"/>
      <c r="S607" s="31"/>
      <c r="T607" s="31"/>
      <c r="U607" s="31"/>
      <c r="V607" s="31"/>
      <c r="W607" s="31"/>
      <c r="X607" s="31"/>
      <c r="Y607" s="31"/>
      <c r="Z607" s="31"/>
    </row>
    <row r="608" spans="1:26" ht="12.75" customHeight="1" x14ac:dyDescent="0.3">
      <c r="A608" s="51" t="str">
        <f>IF(OR(Payment!prev_total_owed&lt;=0,Payment!prev_total_owed=""),"",Payment!prev_pmt_num+1)</f>
        <v/>
      </c>
      <c r="B608" s="84"/>
      <c r="C608" s="99"/>
      <c r="D608" s="100"/>
      <c r="E608" s="58" t="str">
        <f>IF(B608="","",ROUND((B608-Payment!prev_date)*$N$8*Payment!prev_prin_balance,2))</f>
        <v/>
      </c>
      <c r="F608" s="56"/>
      <c r="G608" s="99"/>
      <c r="H608" s="99"/>
      <c r="I608" s="58" t="str">
        <f>IF(B608="","",Payment!prev_fee_balance+G608-H608)</f>
        <v/>
      </c>
      <c r="J608" s="58" t="str">
        <f>IF(B608="","",IF(ISBLANK(D608),MIN(C608-H608,Payment!prev_int_balance+E608),0))</f>
        <v/>
      </c>
      <c r="K608" s="58" t="str">
        <f>IF(B608="","",(Payment!prev_int_balance+E608)-J608)</f>
        <v/>
      </c>
      <c r="L608" s="58" t="str">
        <f t="shared" si="0"/>
        <v/>
      </c>
      <c r="M608" s="58" t="str">
        <f>IF(B608="","",Payment!prev_prin_balance-L608)</f>
        <v/>
      </c>
      <c r="N608" s="58" t="str">
        <f t="shared" si="1"/>
        <v/>
      </c>
      <c r="O608" s="31"/>
      <c r="P608" s="78"/>
      <c r="Q608" s="31"/>
      <c r="R608" s="31"/>
      <c r="S608" s="31"/>
      <c r="T608" s="31"/>
      <c r="U608" s="31"/>
      <c r="V608" s="31"/>
      <c r="W608" s="31"/>
      <c r="X608" s="31"/>
      <c r="Y608" s="31"/>
      <c r="Z608" s="31"/>
    </row>
    <row r="609" spans="1:26" ht="12.75" customHeight="1" x14ac:dyDescent="0.3">
      <c r="A609" s="51" t="str">
        <f>IF(OR(Payment!prev_total_owed&lt;=0,Payment!prev_total_owed=""),"",Payment!prev_pmt_num+1)</f>
        <v/>
      </c>
      <c r="B609" s="84"/>
      <c r="C609" s="99"/>
      <c r="D609" s="100"/>
      <c r="E609" s="58" t="str">
        <f>IF(B609="","",ROUND((B609-Payment!prev_date)*$N$8*Payment!prev_prin_balance,2))</f>
        <v/>
      </c>
      <c r="F609" s="56"/>
      <c r="G609" s="99"/>
      <c r="H609" s="99"/>
      <c r="I609" s="58" t="str">
        <f>IF(B609="","",Payment!prev_fee_balance+G609-H609)</f>
        <v/>
      </c>
      <c r="J609" s="58" t="str">
        <f>IF(B609="","",IF(ISBLANK(D609),MIN(C609-H609,Payment!prev_int_balance+E609),0))</f>
        <v/>
      </c>
      <c r="K609" s="58" t="str">
        <f>IF(B609="","",(Payment!prev_int_balance+E609)-J609)</f>
        <v/>
      </c>
      <c r="L609" s="58" t="str">
        <f t="shared" si="0"/>
        <v/>
      </c>
      <c r="M609" s="58" t="str">
        <f>IF(B609="","",Payment!prev_prin_balance-L609)</f>
        <v/>
      </c>
      <c r="N609" s="58" t="str">
        <f t="shared" si="1"/>
        <v/>
      </c>
      <c r="O609" s="31"/>
      <c r="P609" s="78"/>
      <c r="Q609" s="31"/>
      <c r="R609" s="31"/>
      <c r="S609" s="31"/>
      <c r="T609" s="31"/>
      <c r="U609" s="31"/>
      <c r="V609" s="31"/>
      <c r="W609" s="31"/>
      <c r="X609" s="31"/>
      <c r="Y609" s="31"/>
      <c r="Z609" s="31"/>
    </row>
    <row r="610" spans="1:26" ht="12.75" customHeight="1" x14ac:dyDescent="0.3">
      <c r="A610" s="51" t="str">
        <f>IF(OR(Payment!prev_total_owed&lt;=0,Payment!prev_total_owed=""),"",Payment!prev_pmt_num+1)</f>
        <v/>
      </c>
      <c r="B610" s="84"/>
      <c r="C610" s="99"/>
      <c r="D610" s="100"/>
      <c r="E610" s="58" t="str">
        <f>IF(B610="","",ROUND((B610-Payment!prev_date)*$N$8*Payment!prev_prin_balance,2))</f>
        <v/>
      </c>
      <c r="F610" s="56"/>
      <c r="G610" s="99"/>
      <c r="H610" s="99"/>
      <c r="I610" s="58" t="str">
        <f>IF(B610="","",Payment!prev_fee_balance+G610-H610)</f>
        <v/>
      </c>
      <c r="J610" s="58" t="str">
        <f>IF(B610="","",IF(ISBLANK(D610),MIN(C610-H610,Payment!prev_int_balance+E610),0))</f>
        <v/>
      </c>
      <c r="K610" s="58" t="str">
        <f>IF(B610="","",(Payment!prev_int_balance+E610)-J610)</f>
        <v/>
      </c>
      <c r="L610" s="58" t="str">
        <f t="shared" si="0"/>
        <v/>
      </c>
      <c r="M610" s="58" t="str">
        <f>IF(B610="","",Payment!prev_prin_balance-L610)</f>
        <v/>
      </c>
      <c r="N610" s="58" t="str">
        <f t="shared" si="1"/>
        <v/>
      </c>
      <c r="O610" s="31"/>
      <c r="P610" s="78"/>
      <c r="Q610" s="31"/>
      <c r="R610" s="31"/>
      <c r="S610" s="31"/>
      <c r="T610" s="31"/>
      <c r="U610" s="31"/>
      <c r="V610" s="31"/>
      <c r="W610" s="31"/>
      <c r="X610" s="31"/>
      <c r="Y610" s="31"/>
      <c r="Z610" s="31"/>
    </row>
    <row r="611" spans="1:26" ht="12.75" customHeight="1" x14ac:dyDescent="0.3">
      <c r="A611" s="51" t="str">
        <f>IF(OR(Payment!prev_total_owed&lt;=0,Payment!prev_total_owed=""),"",Payment!prev_pmt_num+1)</f>
        <v/>
      </c>
      <c r="B611" s="84"/>
      <c r="C611" s="99"/>
      <c r="D611" s="100"/>
      <c r="E611" s="58" t="str">
        <f>IF(B611="","",ROUND((B611-Payment!prev_date)*$N$8*Payment!prev_prin_balance,2))</f>
        <v/>
      </c>
      <c r="F611" s="56"/>
      <c r="G611" s="99"/>
      <c r="H611" s="99"/>
      <c r="I611" s="58" t="str">
        <f>IF(B611="","",Payment!prev_fee_balance+G611-H611)</f>
        <v/>
      </c>
      <c r="J611" s="58" t="str">
        <f>IF(B611="","",IF(ISBLANK(D611),MIN(C611-H611,Payment!prev_int_balance+E611),0))</f>
        <v/>
      </c>
      <c r="K611" s="58" t="str">
        <f>IF(B611="","",(Payment!prev_int_balance+E611)-J611)</f>
        <v/>
      </c>
      <c r="L611" s="58" t="str">
        <f t="shared" si="0"/>
        <v/>
      </c>
      <c r="M611" s="58" t="str">
        <f>IF(B611="","",Payment!prev_prin_balance-L611)</f>
        <v/>
      </c>
      <c r="N611" s="58" t="str">
        <f t="shared" si="1"/>
        <v/>
      </c>
      <c r="O611" s="31"/>
      <c r="P611" s="78"/>
      <c r="Q611" s="31"/>
      <c r="R611" s="31"/>
      <c r="S611" s="31"/>
      <c r="T611" s="31"/>
      <c r="U611" s="31"/>
      <c r="V611" s="31"/>
      <c r="W611" s="31"/>
      <c r="X611" s="31"/>
      <c r="Y611" s="31"/>
      <c r="Z611" s="31"/>
    </row>
    <row r="612" spans="1:26" ht="12.75" customHeight="1" x14ac:dyDescent="0.3">
      <c r="A612" s="51" t="str">
        <f>IF(OR(Payment!prev_total_owed&lt;=0,Payment!prev_total_owed=""),"",Payment!prev_pmt_num+1)</f>
        <v/>
      </c>
      <c r="B612" s="84"/>
      <c r="C612" s="99"/>
      <c r="D612" s="100"/>
      <c r="E612" s="58" t="str">
        <f>IF(B612="","",ROUND((B612-Payment!prev_date)*$N$8*Payment!prev_prin_balance,2))</f>
        <v/>
      </c>
      <c r="F612" s="56"/>
      <c r="G612" s="99"/>
      <c r="H612" s="99"/>
      <c r="I612" s="58" t="str">
        <f>IF(B612="","",Payment!prev_fee_balance+G612-H612)</f>
        <v/>
      </c>
      <c r="J612" s="58" t="str">
        <f>IF(B612="","",IF(ISBLANK(D612),MIN(C612-H612,Payment!prev_int_balance+E612),0))</f>
        <v/>
      </c>
      <c r="K612" s="58" t="str">
        <f>IF(B612="","",(Payment!prev_int_balance+E612)-J612)</f>
        <v/>
      </c>
      <c r="L612" s="58" t="str">
        <f t="shared" si="0"/>
        <v/>
      </c>
      <c r="M612" s="58" t="str">
        <f>IF(B612="","",Payment!prev_prin_balance-L612)</f>
        <v/>
      </c>
      <c r="N612" s="58" t="str">
        <f t="shared" si="1"/>
        <v/>
      </c>
      <c r="O612" s="31"/>
      <c r="P612" s="78"/>
      <c r="Q612" s="31"/>
      <c r="R612" s="31"/>
      <c r="S612" s="31"/>
      <c r="T612" s="31"/>
      <c r="U612" s="31"/>
      <c r="V612" s="31"/>
      <c r="W612" s="31"/>
      <c r="X612" s="31"/>
      <c r="Y612" s="31"/>
      <c r="Z612" s="31"/>
    </row>
    <row r="613" spans="1:26" ht="12.75" customHeight="1" x14ac:dyDescent="0.3">
      <c r="A613" s="51" t="str">
        <f>IF(OR(Payment!prev_total_owed&lt;=0,Payment!prev_total_owed=""),"",Payment!prev_pmt_num+1)</f>
        <v/>
      </c>
      <c r="B613" s="84"/>
      <c r="C613" s="99"/>
      <c r="D613" s="100"/>
      <c r="E613" s="58" t="str">
        <f>IF(B613="","",ROUND((B613-Payment!prev_date)*$N$8*Payment!prev_prin_balance,2))</f>
        <v/>
      </c>
      <c r="F613" s="56"/>
      <c r="G613" s="99"/>
      <c r="H613" s="99"/>
      <c r="I613" s="58" t="str">
        <f>IF(B613="","",Payment!prev_fee_balance+G613-H613)</f>
        <v/>
      </c>
      <c r="J613" s="58" t="str">
        <f>IF(B613="","",IF(ISBLANK(D613),MIN(C613-H613,Payment!prev_int_balance+E613),0))</f>
        <v/>
      </c>
      <c r="K613" s="58" t="str">
        <f>IF(B613="","",(Payment!prev_int_balance+E613)-J613)</f>
        <v/>
      </c>
      <c r="L613" s="58" t="str">
        <f t="shared" si="0"/>
        <v/>
      </c>
      <c r="M613" s="58" t="str">
        <f>IF(B613="","",Payment!prev_prin_balance-L613)</f>
        <v/>
      </c>
      <c r="N613" s="58" t="str">
        <f t="shared" si="1"/>
        <v/>
      </c>
      <c r="O613" s="31"/>
      <c r="P613" s="78"/>
      <c r="Q613" s="31"/>
      <c r="R613" s="31"/>
      <c r="S613" s="31"/>
      <c r="T613" s="31"/>
      <c r="U613" s="31"/>
      <c r="V613" s="31"/>
      <c r="W613" s="31"/>
      <c r="X613" s="31"/>
      <c r="Y613" s="31"/>
      <c r="Z613" s="31"/>
    </row>
    <row r="614" spans="1:26" ht="12.75" customHeight="1" x14ac:dyDescent="0.3">
      <c r="A614" s="51" t="str">
        <f>IF(OR(Payment!prev_total_owed&lt;=0,Payment!prev_total_owed=""),"",Payment!prev_pmt_num+1)</f>
        <v/>
      </c>
      <c r="B614" s="84"/>
      <c r="C614" s="99"/>
      <c r="D614" s="100"/>
      <c r="E614" s="58" t="str">
        <f>IF(B614="","",ROUND((B614-Payment!prev_date)*$N$8*Payment!prev_prin_balance,2))</f>
        <v/>
      </c>
      <c r="F614" s="56"/>
      <c r="G614" s="99"/>
      <c r="H614" s="99"/>
      <c r="I614" s="58" t="str">
        <f>IF(B614="","",Payment!prev_fee_balance+G614-H614)</f>
        <v/>
      </c>
      <c r="J614" s="58" t="str">
        <f>IF(B614="","",IF(ISBLANK(D614),MIN(C614-H614,Payment!prev_int_balance+E614),0))</f>
        <v/>
      </c>
      <c r="K614" s="58" t="str">
        <f>IF(B614="","",(Payment!prev_int_balance+E614)-J614)</f>
        <v/>
      </c>
      <c r="L614" s="58" t="str">
        <f t="shared" si="0"/>
        <v/>
      </c>
      <c r="M614" s="58" t="str">
        <f>IF(B614="","",Payment!prev_prin_balance-L614)</f>
        <v/>
      </c>
      <c r="N614" s="58" t="str">
        <f t="shared" si="1"/>
        <v/>
      </c>
      <c r="O614" s="31"/>
      <c r="P614" s="78"/>
      <c r="Q614" s="31"/>
      <c r="R614" s="31"/>
      <c r="S614" s="31"/>
      <c r="T614" s="31"/>
      <c r="U614" s="31"/>
      <c r="V614" s="31"/>
      <c r="W614" s="31"/>
      <c r="X614" s="31"/>
      <c r="Y614" s="31"/>
      <c r="Z614" s="31"/>
    </row>
    <row r="615" spans="1:26" ht="12.75" customHeight="1" x14ac:dyDescent="0.3">
      <c r="A615" s="51" t="str">
        <f>IF(OR(Payment!prev_total_owed&lt;=0,Payment!prev_total_owed=""),"",Payment!prev_pmt_num+1)</f>
        <v/>
      </c>
      <c r="B615" s="84"/>
      <c r="C615" s="99"/>
      <c r="D615" s="100"/>
      <c r="E615" s="58" t="str">
        <f>IF(B615="","",ROUND((B615-Payment!prev_date)*$N$8*Payment!prev_prin_balance,2))</f>
        <v/>
      </c>
      <c r="F615" s="56"/>
      <c r="G615" s="99"/>
      <c r="H615" s="99"/>
      <c r="I615" s="58" t="str">
        <f>IF(B615="","",Payment!prev_fee_balance+G615-H615)</f>
        <v/>
      </c>
      <c r="J615" s="58" t="str">
        <f>IF(B615="","",IF(ISBLANK(D615),MIN(C615-H615,Payment!prev_int_balance+E615),0))</f>
        <v/>
      </c>
      <c r="K615" s="58" t="str">
        <f>IF(B615="","",(Payment!prev_int_balance+E615)-J615)</f>
        <v/>
      </c>
      <c r="L615" s="58" t="str">
        <f t="shared" si="0"/>
        <v/>
      </c>
      <c r="M615" s="58" t="str">
        <f>IF(B615="","",Payment!prev_prin_balance-L615)</f>
        <v/>
      </c>
      <c r="N615" s="58" t="str">
        <f t="shared" si="1"/>
        <v/>
      </c>
      <c r="O615" s="31"/>
      <c r="P615" s="78"/>
      <c r="Q615" s="31"/>
      <c r="R615" s="31"/>
      <c r="S615" s="31"/>
      <c r="T615" s="31"/>
      <c r="U615" s="31"/>
      <c r="V615" s="31"/>
      <c r="W615" s="31"/>
      <c r="X615" s="31"/>
      <c r="Y615" s="31"/>
      <c r="Z615" s="31"/>
    </row>
    <row r="616" spans="1:26" ht="12.75" customHeight="1" x14ac:dyDescent="0.3">
      <c r="A616" s="51" t="str">
        <f>IF(OR(Payment!prev_total_owed&lt;=0,Payment!prev_total_owed=""),"",Payment!prev_pmt_num+1)</f>
        <v/>
      </c>
      <c r="B616" s="84"/>
      <c r="C616" s="99"/>
      <c r="D616" s="100"/>
      <c r="E616" s="58" t="str">
        <f>IF(B616="","",ROUND((B616-Payment!prev_date)*$N$8*Payment!prev_prin_balance,2))</f>
        <v/>
      </c>
      <c r="F616" s="56"/>
      <c r="G616" s="99"/>
      <c r="H616" s="99"/>
      <c r="I616" s="58" t="str">
        <f>IF(B616="","",Payment!prev_fee_balance+G616-H616)</f>
        <v/>
      </c>
      <c r="J616" s="58" t="str">
        <f>IF(B616="","",IF(ISBLANK(D616),MIN(C616-H616,Payment!prev_int_balance+E616),0))</f>
        <v/>
      </c>
      <c r="K616" s="58" t="str">
        <f>IF(B616="","",(Payment!prev_int_balance+E616)-J616)</f>
        <v/>
      </c>
      <c r="L616" s="58" t="str">
        <f t="shared" si="0"/>
        <v/>
      </c>
      <c r="M616" s="58" t="str">
        <f>IF(B616="","",Payment!prev_prin_balance-L616)</f>
        <v/>
      </c>
      <c r="N616" s="58" t="str">
        <f t="shared" si="1"/>
        <v/>
      </c>
      <c r="O616" s="31"/>
      <c r="P616" s="78"/>
      <c r="Q616" s="31"/>
      <c r="R616" s="31"/>
      <c r="S616" s="31"/>
      <c r="T616" s="31"/>
      <c r="U616" s="31"/>
      <c r="V616" s="31"/>
      <c r="W616" s="31"/>
      <c r="X616" s="31"/>
      <c r="Y616" s="31"/>
      <c r="Z616" s="31"/>
    </row>
    <row r="617" spans="1:26" ht="12.75" customHeight="1" x14ac:dyDescent="0.3">
      <c r="A617" s="51" t="str">
        <f>IF(OR(Payment!prev_total_owed&lt;=0,Payment!prev_total_owed=""),"",Payment!prev_pmt_num+1)</f>
        <v/>
      </c>
      <c r="B617" s="84"/>
      <c r="C617" s="99"/>
      <c r="D617" s="100"/>
      <c r="E617" s="58" t="str">
        <f>IF(B617="","",ROUND((B617-Payment!prev_date)*$N$8*Payment!prev_prin_balance,2))</f>
        <v/>
      </c>
      <c r="F617" s="56"/>
      <c r="G617" s="99"/>
      <c r="H617" s="99"/>
      <c r="I617" s="58" t="str">
        <f>IF(B617="","",Payment!prev_fee_balance+G617-H617)</f>
        <v/>
      </c>
      <c r="J617" s="58" t="str">
        <f>IF(B617="","",IF(ISBLANK(D617),MIN(C617-H617,Payment!prev_int_balance+E617),0))</f>
        <v/>
      </c>
      <c r="K617" s="58" t="str">
        <f>IF(B617="","",(Payment!prev_int_balance+E617)-J617)</f>
        <v/>
      </c>
      <c r="L617" s="58" t="str">
        <f t="shared" si="0"/>
        <v/>
      </c>
      <c r="M617" s="58" t="str">
        <f>IF(B617="","",Payment!prev_prin_balance-L617)</f>
        <v/>
      </c>
      <c r="N617" s="58" t="str">
        <f t="shared" si="1"/>
        <v/>
      </c>
      <c r="O617" s="31"/>
      <c r="P617" s="78"/>
      <c r="Q617" s="31"/>
      <c r="R617" s="31"/>
      <c r="S617" s="31"/>
      <c r="T617" s="31"/>
      <c r="U617" s="31"/>
      <c r="V617" s="31"/>
      <c r="W617" s="31"/>
      <c r="X617" s="31"/>
      <c r="Y617" s="31"/>
      <c r="Z617" s="31"/>
    </row>
    <row r="618" spans="1:26" ht="12.75" customHeight="1" x14ac:dyDescent="0.3">
      <c r="A618" s="51" t="str">
        <f>IF(OR(Payment!prev_total_owed&lt;=0,Payment!prev_total_owed=""),"",Payment!prev_pmt_num+1)</f>
        <v/>
      </c>
      <c r="B618" s="84"/>
      <c r="C618" s="99"/>
      <c r="D618" s="100"/>
      <c r="E618" s="58" t="str">
        <f>IF(B618="","",ROUND((B618-Payment!prev_date)*$N$8*Payment!prev_prin_balance,2))</f>
        <v/>
      </c>
      <c r="F618" s="56"/>
      <c r="G618" s="99"/>
      <c r="H618" s="99"/>
      <c r="I618" s="58" t="str">
        <f>IF(B618="","",Payment!prev_fee_balance+G618-H618)</f>
        <v/>
      </c>
      <c r="J618" s="58" t="str">
        <f>IF(B618="","",IF(ISBLANK(D618),MIN(C618-H618,Payment!prev_int_balance+E618),0))</f>
        <v/>
      </c>
      <c r="K618" s="58" t="str">
        <f>IF(B618="","",(Payment!prev_int_balance+E618)-J618)</f>
        <v/>
      </c>
      <c r="L618" s="58" t="str">
        <f t="shared" si="0"/>
        <v/>
      </c>
      <c r="M618" s="58" t="str">
        <f>IF(B618="","",Payment!prev_prin_balance-L618)</f>
        <v/>
      </c>
      <c r="N618" s="58" t="str">
        <f t="shared" si="1"/>
        <v/>
      </c>
      <c r="O618" s="31"/>
      <c r="P618" s="78"/>
      <c r="Q618" s="31"/>
      <c r="R618" s="31"/>
      <c r="S618" s="31"/>
      <c r="T618" s="31"/>
      <c r="U618" s="31"/>
      <c r="V618" s="31"/>
      <c r="W618" s="31"/>
      <c r="X618" s="31"/>
      <c r="Y618" s="31"/>
      <c r="Z618" s="31"/>
    </row>
    <row r="619" spans="1:26" ht="12.75" customHeight="1" x14ac:dyDescent="0.3">
      <c r="A619" s="51" t="str">
        <f>IF(OR(Payment!prev_total_owed&lt;=0,Payment!prev_total_owed=""),"",Payment!prev_pmt_num+1)</f>
        <v/>
      </c>
      <c r="B619" s="84"/>
      <c r="C619" s="99"/>
      <c r="D619" s="100"/>
      <c r="E619" s="58" t="str">
        <f>IF(B619="","",ROUND((B619-Payment!prev_date)*$N$8*Payment!prev_prin_balance,2))</f>
        <v/>
      </c>
      <c r="F619" s="56"/>
      <c r="G619" s="99"/>
      <c r="H619" s="99"/>
      <c r="I619" s="58" t="str">
        <f>IF(B619="","",Payment!prev_fee_balance+G619-H619)</f>
        <v/>
      </c>
      <c r="J619" s="58" t="str">
        <f>IF(B619="","",IF(ISBLANK(D619),MIN(C619-H619,Payment!prev_int_balance+E619),0))</f>
        <v/>
      </c>
      <c r="K619" s="58" t="str">
        <f>IF(B619="","",(Payment!prev_int_balance+E619)-J619)</f>
        <v/>
      </c>
      <c r="L619" s="58" t="str">
        <f t="shared" si="0"/>
        <v/>
      </c>
      <c r="M619" s="58" t="str">
        <f>IF(B619="","",Payment!prev_prin_balance-L619)</f>
        <v/>
      </c>
      <c r="N619" s="58" t="str">
        <f t="shared" si="1"/>
        <v/>
      </c>
      <c r="O619" s="31"/>
      <c r="P619" s="78"/>
      <c r="Q619" s="31"/>
      <c r="R619" s="31"/>
      <c r="S619" s="31"/>
      <c r="T619" s="31"/>
      <c r="U619" s="31"/>
      <c r="V619" s="31"/>
      <c r="W619" s="31"/>
      <c r="X619" s="31"/>
      <c r="Y619" s="31"/>
      <c r="Z619" s="31"/>
    </row>
    <row r="620" spans="1:26" ht="12.75" customHeight="1" x14ac:dyDescent="0.3">
      <c r="A620" s="51" t="str">
        <f>IF(OR(Payment!prev_total_owed&lt;=0,Payment!prev_total_owed=""),"",Payment!prev_pmt_num+1)</f>
        <v/>
      </c>
      <c r="B620" s="84"/>
      <c r="C620" s="99"/>
      <c r="D620" s="100"/>
      <c r="E620" s="58" t="str">
        <f>IF(B620="","",ROUND((B620-Payment!prev_date)*$N$8*Payment!prev_prin_balance,2))</f>
        <v/>
      </c>
      <c r="F620" s="56"/>
      <c r="G620" s="99"/>
      <c r="H620" s="99"/>
      <c r="I620" s="58" t="str">
        <f>IF(B620="","",Payment!prev_fee_balance+G620-H620)</f>
        <v/>
      </c>
      <c r="J620" s="58" t="str">
        <f>IF(B620="","",IF(ISBLANK(D620),MIN(C620-H620,Payment!prev_int_balance+E620),0))</f>
        <v/>
      </c>
      <c r="K620" s="58" t="str">
        <f>IF(B620="","",(Payment!prev_int_balance+E620)-J620)</f>
        <v/>
      </c>
      <c r="L620" s="58" t="str">
        <f t="shared" si="0"/>
        <v/>
      </c>
      <c r="M620" s="58" t="str">
        <f>IF(B620="","",Payment!prev_prin_balance-L620)</f>
        <v/>
      </c>
      <c r="N620" s="58" t="str">
        <f t="shared" si="1"/>
        <v/>
      </c>
      <c r="O620" s="31"/>
      <c r="P620" s="78"/>
      <c r="Q620" s="31"/>
      <c r="R620" s="31"/>
      <c r="S620" s="31"/>
      <c r="T620" s="31"/>
      <c r="U620" s="31"/>
      <c r="V620" s="31"/>
      <c r="W620" s="31"/>
      <c r="X620" s="31"/>
      <c r="Y620" s="31"/>
      <c r="Z620" s="31"/>
    </row>
    <row r="621" spans="1:26" ht="12.75" customHeight="1" x14ac:dyDescent="0.3">
      <c r="A621" s="51" t="str">
        <f>IF(OR(Payment!prev_total_owed&lt;=0,Payment!prev_total_owed=""),"",Payment!prev_pmt_num+1)</f>
        <v/>
      </c>
      <c r="B621" s="84"/>
      <c r="C621" s="99"/>
      <c r="D621" s="100"/>
      <c r="E621" s="58" t="str">
        <f>IF(B621="","",ROUND((B621-Payment!prev_date)*$N$8*Payment!prev_prin_balance,2))</f>
        <v/>
      </c>
      <c r="F621" s="56"/>
      <c r="G621" s="99"/>
      <c r="H621" s="99"/>
      <c r="I621" s="58" t="str">
        <f>IF(B621="","",Payment!prev_fee_balance+G621-H621)</f>
        <v/>
      </c>
      <c r="J621" s="58" t="str">
        <f>IF(B621="","",IF(ISBLANK(D621),MIN(C621-H621,Payment!prev_int_balance+E621),0))</f>
        <v/>
      </c>
      <c r="K621" s="58" t="str">
        <f>IF(B621="","",(Payment!prev_int_balance+E621)-J621)</f>
        <v/>
      </c>
      <c r="L621" s="58" t="str">
        <f t="shared" si="0"/>
        <v/>
      </c>
      <c r="M621" s="58" t="str">
        <f>IF(B621="","",Payment!prev_prin_balance-L621)</f>
        <v/>
      </c>
      <c r="N621" s="58" t="str">
        <f t="shared" si="1"/>
        <v/>
      </c>
      <c r="O621" s="31"/>
      <c r="P621" s="78"/>
      <c r="Q621" s="31"/>
      <c r="R621" s="31"/>
      <c r="S621" s="31"/>
      <c r="T621" s="31"/>
      <c r="U621" s="31"/>
      <c r="V621" s="31"/>
      <c r="W621" s="31"/>
      <c r="X621" s="31"/>
      <c r="Y621" s="31"/>
      <c r="Z621" s="31"/>
    </row>
    <row r="622" spans="1:26" ht="12.75" customHeight="1" x14ac:dyDescent="0.3">
      <c r="A622" s="51" t="str">
        <f>IF(OR(Payment!prev_total_owed&lt;=0,Payment!prev_total_owed=""),"",Payment!prev_pmt_num+1)</f>
        <v/>
      </c>
      <c r="B622" s="84"/>
      <c r="C622" s="99"/>
      <c r="D622" s="100"/>
      <c r="E622" s="58" t="str">
        <f>IF(B622="","",ROUND((B622-Payment!prev_date)*$N$8*Payment!prev_prin_balance,2))</f>
        <v/>
      </c>
      <c r="F622" s="56"/>
      <c r="G622" s="99"/>
      <c r="H622" s="99"/>
      <c r="I622" s="58" t="str">
        <f>IF(B622="","",Payment!prev_fee_balance+G622-H622)</f>
        <v/>
      </c>
      <c r="J622" s="58" t="str">
        <f>IF(B622="","",IF(ISBLANK(D622),MIN(C622-H622,Payment!prev_int_balance+E622),0))</f>
        <v/>
      </c>
      <c r="K622" s="58" t="str">
        <f>IF(B622="","",(Payment!prev_int_balance+E622)-J622)</f>
        <v/>
      </c>
      <c r="L622" s="58" t="str">
        <f t="shared" si="0"/>
        <v/>
      </c>
      <c r="M622" s="58" t="str">
        <f>IF(B622="","",Payment!prev_prin_balance-L622)</f>
        <v/>
      </c>
      <c r="N622" s="58" t="str">
        <f t="shared" si="1"/>
        <v/>
      </c>
      <c r="O622" s="31"/>
      <c r="P622" s="78"/>
      <c r="Q622" s="31"/>
      <c r="R622" s="31"/>
      <c r="S622" s="31"/>
      <c r="T622" s="31"/>
      <c r="U622" s="31"/>
      <c r="V622" s="31"/>
      <c r="W622" s="31"/>
      <c r="X622" s="31"/>
      <c r="Y622" s="31"/>
      <c r="Z622" s="31"/>
    </row>
    <row r="623" spans="1:26" ht="12.75" customHeight="1" x14ac:dyDescent="0.3">
      <c r="A623" s="51" t="str">
        <f>IF(OR(Payment!prev_total_owed&lt;=0,Payment!prev_total_owed=""),"",Payment!prev_pmt_num+1)</f>
        <v/>
      </c>
      <c r="B623" s="84"/>
      <c r="C623" s="99"/>
      <c r="D623" s="100"/>
      <c r="E623" s="58" t="str">
        <f>IF(B623="","",ROUND((B623-Payment!prev_date)*$N$8*Payment!prev_prin_balance,2))</f>
        <v/>
      </c>
      <c r="F623" s="56"/>
      <c r="G623" s="99"/>
      <c r="H623" s="99"/>
      <c r="I623" s="58" t="str">
        <f>IF(B623="","",Payment!prev_fee_balance+G623-H623)</f>
        <v/>
      </c>
      <c r="J623" s="58" t="str">
        <f>IF(B623="","",IF(ISBLANK(D623),MIN(C623-H623,Payment!prev_int_balance+E623),0))</f>
        <v/>
      </c>
      <c r="K623" s="58" t="str">
        <f>IF(B623="","",(Payment!prev_int_balance+E623)-J623)</f>
        <v/>
      </c>
      <c r="L623" s="58" t="str">
        <f t="shared" si="0"/>
        <v/>
      </c>
      <c r="M623" s="58" t="str">
        <f>IF(B623="","",Payment!prev_prin_balance-L623)</f>
        <v/>
      </c>
      <c r="N623" s="58" t="str">
        <f t="shared" si="1"/>
        <v/>
      </c>
      <c r="O623" s="31"/>
      <c r="P623" s="78"/>
      <c r="Q623" s="31"/>
      <c r="R623" s="31"/>
      <c r="S623" s="31"/>
      <c r="T623" s="31"/>
      <c r="U623" s="31"/>
      <c r="V623" s="31"/>
      <c r="W623" s="31"/>
      <c r="X623" s="31"/>
      <c r="Y623" s="31"/>
      <c r="Z623" s="31"/>
    </row>
    <row r="624" spans="1:26" ht="12.75" customHeight="1" x14ac:dyDescent="0.3">
      <c r="A624" s="51" t="str">
        <f>IF(OR(Payment!prev_total_owed&lt;=0,Payment!prev_total_owed=""),"",Payment!prev_pmt_num+1)</f>
        <v/>
      </c>
      <c r="B624" s="84"/>
      <c r="C624" s="99"/>
      <c r="D624" s="100"/>
      <c r="E624" s="58" t="str">
        <f>IF(B624="","",ROUND((B624-Payment!prev_date)*$N$8*Payment!prev_prin_balance,2))</f>
        <v/>
      </c>
      <c r="F624" s="56"/>
      <c r="G624" s="99"/>
      <c r="H624" s="99"/>
      <c r="I624" s="58" t="str">
        <f>IF(B624="","",Payment!prev_fee_balance+G624-H624)</f>
        <v/>
      </c>
      <c r="J624" s="58" t="str">
        <f>IF(B624="","",IF(ISBLANK(D624),MIN(C624-H624,Payment!prev_int_balance+E624),0))</f>
        <v/>
      </c>
      <c r="K624" s="58" t="str">
        <f>IF(B624="","",(Payment!prev_int_balance+E624)-J624)</f>
        <v/>
      </c>
      <c r="L624" s="58" t="str">
        <f t="shared" si="0"/>
        <v/>
      </c>
      <c r="M624" s="58" t="str">
        <f>IF(B624="","",Payment!prev_prin_balance-L624)</f>
        <v/>
      </c>
      <c r="N624" s="58" t="str">
        <f t="shared" si="1"/>
        <v/>
      </c>
      <c r="O624" s="31"/>
      <c r="P624" s="78"/>
      <c r="Q624" s="31"/>
      <c r="R624" s="31"/>
      <c r="S624" s="31"/>
      <c r="T624" s="31"/>
      <c r="U624" s="31"/>
      <c r="V624" s="31"/>
      <c r="W624" s="31"/>
      <c r="X624" s="31"/>
      <c r="Y624" s="31"/>
      <c r="Z624" s="31"/>
    </row>
    <row r="625" spans="1:26" ht="12.75" customHeight="1" x14ac:dyDescent="0.3">
      <c r="A625" s="51" t="str">
        <f>IF(OR(Payment!prev_total_owed&lt;=0,Payment!prev_total_owed=""),"",Payment!prev_pmt_num+1)</f>
        <v/>
      </c>
      <c r="B625" s="84"/>
      <c r="C625" s="99"/>
      <c r="D625" s="100"/>
      <c r="E625" s="58" t="str">
        <f>IF(B625="","",ROUND((B625-Payment!prev_date)*$N$8*Payment!prev_prin_balance,2))</f>
        <v/>
      </c>
      <c r="F625" s="56"/>
      <c r="G625" s="99"/>
      <c r="H625" s="99"/>
      <c r="I625" s="58" t="str">
        <f>IF(B625="","",Payment!prev_fee_balance+G625-H625)</f>
        <v/>
      </c>
      <c r="J625" s="58" t="str">
        <f>IF(B625="","",IF(ISBLANK(D625),MIN(C625-H625,Payment!prev_int_balance+E625),0))</f>
        <v/>
      </c>
      <c r="K625" s="58" t="str">
        <f>IF(B625="","",(Payment!prev_int_balance+E625)-J625)</f>
        <v/>
      </c>
      <c r="L625" s="58" t="str">
        <f t="shared" si="0"/>
        <v/>
      </c>
      <c r="M625" s="58" t="str">
        <f>IF(B625="","",Payment!prev_prin_balance-L625)</f>
        <v/>
      </c>
      <c r="N625" s="58" t="str">
        <f t="shared" si="1"/>
        <v/>
      </c>
      <c r="O625" s="31"/>
      <c r="P625" s="78"/>
      <c r="Q625" s="31"/>
      <c r="R625" s="31"/>
      <c r="S625" s="31"/>
      <c r="T625" s="31"/>
      <c r="U625" s="31"/>
      <c r="V625" s="31"/>
      <c r="W625" s="31"/>
      <c r="X625" s="31"/>
      <c r="Y625" s="31"/>
      <c r="Z625" s="31"/>
    </row>
    <row r="626" spans="1:26" ht="12.75" customHeight="1" x14ac:dyDescent="0.3">
      <c r="A626" s="51" t="str">
        <f>IF(OR(Payment!prev_total_owed&lt;=0,Payment!prev_total_owed=""),"",Payment!prev_pmt_num+1)</f>
        <v/>
      </c>
      <c r="B626" s="84"/>
      <c r="C626" s="99"/>
      <c r="D626" s="100"/>
      <c r="E626" s="58" t="str">
        <f>IF(B626="","",ROUND((B626-Payment!prev_date)*$N$8*Payment!prev_prin_balance,2))</f>
        <v/>
      </c>
      <c r="F626" s="56"/>
      <c r="G626" s="99"/>
      <c r="H626" s="99"/>
      <c r="I626" s="58" t="str">
        <f>IF(B626="","",Payment!prev_fee_balance+G626-H626)</f>
        <v/>
      </c>
      <c r="J626" s="58" t="str">
        <f>IF(B626="","",IF(ISBLANK(D626),MIN(C626-H626,Payment!prev_int_balance+E626),0))</f>
        <v/>
      </c>
      <c r="K626" s="58" t="str">
        <f>IF(B626="","",(Payment!prev_int_balance+E626)-J626)</f>
        <v/>
      </c>
      <c r="L626" s="58" t="str">
        <f t="shared" si="0"/>
        <v/>
      </c>
      <c r="M626" s="58" t="str">
        <f>IF(B626="","",Payment!prev_prin_balance-L626)</f>
        <v/>
      </c>
      <c r="N626" s="58" t="str">
        <f t="shared" si="1"/>
        <v/>
      </c>
      <c r="O626" s="31"/>
      <c r="P626" s="78"/>
      <c r="Q626" s="31"/>
      <c r="R626" s="31"/>
      <c r="S626" s="31"/>
      <c r="T626" s="31"/>
      <c r="U626" s="31"/>
      <c r="V626" s="31"/>
      <c r="W626" s="31"/>
      <c r="X626" s="31"/>
      <c r="Y626" s="31"/>
      <c r="Z626" s="31"/>
    </row>
    <row r="627" spans="1:26" ht="12.75" customHeight="1" x14ac:dyDescent="0.3">
      <c r="A627" s="51" t="str">
        <f>IF(OR(Payment!prev_total_owed&lt;=0,Payment!prev_total_owed=""),"",Payment!prev_pmt_num+1)</f>
        <v/>
      </c>
      <c r="B627" s="84"/>
      <c r="C627" s="99"/>
      <c r="D627" s="100"/>
      <c r="E627" s="58" t="str">
        <f>IF(B627="","",ROUND((B627-Payment!prev_date)*$N$8*Payment!prev_prin_balance,2))</f>
        <v/>
      </c>
      <c r="F627" s="56"/>
      <c r="G627" s="99"/>
      <c r="H627" s="99"/>
      <c r="I627" s="58" t="str">
        <f>IF(B627="","",Payment!prev_fee_balance+G627-H627)</f>
        <v/>
      </c>
      <c r="J627" s="58" t="str">
        <f>IF(B627="","",IF(ISBLANK(D627),MIN(C627-H627,Payment!prev_int_balance+E627),0))</f>
        <v/>
      </c>
      <c r="K627" s="58" t="str">
        <f>IF(B627="","",(Payment!prev_int_balance+E627)-J627)</f>
        <v/>
      </c>
      <c r="L627" s="58" t="str">
        <f t="shared" si="0"/>
        <v/>
      </c>
      <c r="M627" s="58" t="str">
        <f>IF(B627="","",Payment!prev_prin_balance-L627)</f>
        <v/>
      </c>
      <c r="N627" s="58" t="str">
        <f t="shared" si="1"/>
        <v/>
      </c>
      <c r="O627" s="31"/>
      <c r="P627" s="78"/>
      <c r="Q627" s="31"/>
      <c r="R627" s="31"/>
      <c r="S627" s="31"/>
      <c r="T627" s="31"/>
      <c r="U627" s="31"/>
      <c r="V627" s="31"/>
      <c r="W627" s="31"/>
      <c r="X627" s="31"/>
      <c r="Y627" s="31"/>
      <c r="Z627" s="31"/>
    </row>
    <row r="628" spans="1:26" ht="12.75" customHeight="1" x14ac:dyDescent="0.3">
      <c r="A628" s="51" t="str">
        <f>IF(OR(Payment!prev_total_owed&lt;=0,Payment!prev_total_owed=""),"",Payment!prev_pmt_num+1)</f>
        <v/>
      </c>
      <c r="B628" s="84"/>
      <c r="C628" s="99"/>
      <c r="D628" s="100"/>
      <c r="E628" s="58" t="str">
        <f>IF(B628="","",ROUND((B628-Payment!prev_date)*$N$8*Payment!prev_prin_balance,2))</f>
        <v/>
      </c>
      <c r="F628" s="56"/>
      <c r="G628" s="99"/>
      <c r="H628" s="99"/>
      <c r="I628" s="58" t="str">
        <f>IF(B628="","",Payment!prev_fee_balance+G628-H628)</f>
        <v/>
      </c>
      <c r="J628" s="58" t="str">
        <f>IF(B628="","",IF(ISBLANK(D628),MIN(C628-H628,Payment!prev_int_balance+E628),0))</f>
        <v/>
      </c>
      <c r="K628" s="58" t="str">
        <f>IF(B628="","",(Payment!prev_int_balance+E628)-J628)</f>
        <v/>
      </c>
      <c r="L628" s="58" t="str">
        <f t="shared" si="0"/>
        <v/>
      </c>
      <c r="M628" s="58" t="str">
        <f>IF(B628="","",Payment!prev_prin_balance-L628)</f>
        <v/>
      </c>
      <c r="N628" s="58" t="str">
        <f t="shared" si="1"/>
        <v/>
      </c>
      <c r="O628" s="31"/>
      <c r="P628" s="78"/>
      <c r="Q628" s="31"/>
      <c r="R628" s="31"/>
      <c r="S628" s="31"/>
      <c r="T628" s="31"/>
      <c r="U628" s="31"/>
      <c r="V628" s="31"/>
      <c r="W628" s="31"/>
      <c r="X628" s="31"/>
      <c r="Y628" s="31"/>
      <c r="Z628" s="31"/>
    </row>
    <row r="629" spans="1:26" ht="12.75" customHeight="1" x14ac:dyDescent="0.3">
      <c r="A629" s="51" t="str">
        <f>IF(OR(Payment!prev_total_owed&lt;=0,Payment!prev_total_owed=""),"",Payment!prev_pmt_num+1)</f>
        <v/>
      </c>
      <c r="B629" s="84"/>
      <c r="C629" s="99"/>
      <c r="D629" s="100"/>
      <c r="E629" s="58" t="str">
        <f>IF(B629="","",ROUND((B629-Payment!prev_date)*$N$8*Payment!prev_prin_balance,2))</f>
        <v/>
      </c>
      <c r="F629" s="56"/>
      <c r="G629" s="99"/>
      <c r="H629" s="99"/>
      <c r="I629" s="58" t="str">
        <f>IF(B629="","",Payment!prev_fee_balance+G629-H629)</f>
        <v/>
      </c>
      <c r="J629" s="58" t="str">
        <f>IF(B629="","",IF(ISBLANK(D629),MIN(C629-H629,Payment!prev_int_balance+E629),0))</f>
        <v/>
      </c>
      <c r="K629" s="58" t="str">
        <f>IF(B629="","",(Payment!prev_int_balance+E629)-J629)</f>
        <v/>
      </c>
      <c r="L629" s="58" t="str">
        <f t="shared" si="0"/>
        <v/>
      </c>
      <c r="M629" s="58" t="str">
        <f>IF(B629="","",Payment!prev_prin_balance-L629)</f>
        <v/>
      </c>
      <c r="N629" s="58" t="str">
        <f t="shared" si="1"/>
        <v/>
      </c>
      <c r="O629" s="31"/>
      <c r="P629" s="78"/>
      <c r="Q629" s="31"/>
      <c r="R629" s="31"/>
      <c r="S629" s="31"/>
      <c r="T629" s="31"/>
      <c r="U629" s="31"/>
      <c r="V629" s="31"/>
      <c r="W629" s="31"/>
      <c r="X629" s="31"/>
      <c r="Y629" s="31"/>
      <c r="Z629" s="31"/>
    </row>
    <row r="630" spans="1:26" ht="12.75" customHeight="1" x14ac:dyDescent="0.3">
      <c r="A630" s="51" t="str">
        <f>IF(OR(Payment!prev_total_owed&lt;=0,Payment!prev_total_owed=""),"",Payment!prev_pmt_num+1)</f>
        <v/>
      </c>
      <c r="B630" s="84"/>
      <c r="C630" s="99"/>
      <c r="D630" s="100"/>
      <c r="E630" s="58" t="str">
        <f>IF(B630="","",ROUND((B630-Payment!prev_date)*$N$8*Payment!prev_prin_balance,2))</f>
        <v/>
      </c>
      <c r="F630" s="56"/>
      <c r="G630" s="99"/>
      <c r="H630" s="99"/>
      <c r="I630" s="58" t="str">
        <f>IF(B630="","",Payment!prev_fee_balance+G630-H630)</f>
        <v/>
      </c>
      <c r="J630" s="58" t="str">
        <f>IF(B630="","",IF(ISBLANK(D630),MIN(C630-H630,Payment!prev_int_balance+E630),0))</f>
        <v/>
      </c>
      <c r="K630" s="58" t="str">
        <f>IF(B630="","",(Payment!prev_int_balance+E630)-J630)</f>
        <v/>
      </c>
      <c r="L630" s="58" t="str">
        <f t="shared" si="0"/>
        <v/>
      </c>
      <c r="M630" s="58" t="str">
        <f>IF(B630="","",Payment!prev_prin_balance-L630)</f>
        <v/>
      </c>
      <c r="N630" s="58" t="str">
        <f t="shared" si="1"/>
        <v/>
      </c>
      <c r="O630" s="31"/>
      <c r="P630" s="78"/>
      <c r="Q630" s="31"/>
      <c r="R630" s="31"/>
      <c r="S630" s="31"/>
      <c r="T630" s="31"/>
      <c r="U630" s="31"/>
      <c r="V630" s="31"/>
      <c r="W630" s="31"/>
      <c r="X630" s="31"/>
      <c r="Y630" s="31"/>
      <c r="Z630" s="31"/>
    </row>
    <row r="631" spans="1:26" ht="12.75" customHeight="1" x14ac:dyDescent="0.3">
      <c r="A631" s="51" t="str">
        <f>IF(OR(Payment!prev_total_owed&lt;=0,Payment!prev_total_owed=""),"",Payment!prev_pmt_num+1)</f>
        <v/>
      </c>
      <c r="B631" s="84"/>
      <c r="C631" s="99"/>
      <c r="D631" s="100"/>
      <c r="E631" s="58" t="str">
        <f>IF(B631="","",ROUND((B631-Payment!prev_date)*$N$8*Payment!prev_prin_balance,2))</f>
        <v/>
      </c>
      <c r="F631" s="56"/>
      <c r="G631" s="99"/>
      <c r="H631" s="99"/>
      <c r="I631" s="58" t="str">
        <f>IF(B631="","",Payment!prev_fee_balance+G631-H631)</f>
        <v/>
      </c>
      <c r="J631" s="58" t="str">
        <f>IF(B631="","",IF(ISBLANK(D631),MIN(C631-H631,Payment!prev_int_balance+E631),0))</f>
        <v/>
      </c>
      <c r="K631" s="58" t="str">
        <f>IF(B631="","",(Payment!prev_int_balance+E631)-J631)</f>
        <v/>
      </c>
      <c r="L631" s="58" t="str">
        <f t="shared" si="0"/>
        <v/>
      </c>
      <c r="M631" s="58" t="str">
        <f>IF(B631="","",Payment!prev_prin_balance-L631)</f>
        <v/>
      </c>
      <c r="N631" s="58" t="str">
        <f t="shared" si="1"/>
        <v/>
      </c>
      <c r="O631" s="31"/>
      <c r="P631" s="78"/>
      <c r="Q631" s="31"/>
      <c r="R631" s="31"/>
      <c r="S631" s="31"/>
      <c r="T631" s="31"/>
      <c r="U631" s="31"/>
      <c r="V631" s="31"/>
      <c r="W631" s="31"/>
      <c r="X631" s="31"/>
      <c r="Y631" s="31"/>
      <c r="Z631" s="31"/>
    </row>
    <row r="632" spans="1:26" ht="12.75" customHeight="1" x14ac:dyDescent="0.3">
      <c r="A632" s="51" t="str">
        <f>IF(OR(Payment!prev_total_owed&lt;=0,Payment!prev_total_owed=""),"",Payment!prev_pmt_num+1)</f>
        <v/>
      </c>
      <c r="B632" s="84"/>
      <c r="C632" s="99"/>
      <c r="D632" s="100"/>
      <c r="E632" s="58" t="str">
        <f>IF(B632="","",ROUND((B632-Payment!prev_date)*$N$8*Payment!prev_prin_balance,2))</f>
        <v/>
      </c>
      <c r="F632" s="56"/>
      <c r="G632" s="99"/>
      <c r="H632" s="99"/>
      <c r="I632" s="58" t="str">
        <f>IF(B632="","",Payment!prev_fee_balance+G632-H632)</f>
        <v/>
      </c>
      <c r="J632" s="58" t="str">
        <f>IF(B632="","",IF(ISBLANK(D632),MIN(C632-H632,Payment!prev_int_balance+E632),0))</f>
        <v/>
      </c>
      <c r="K632" s="58" t="str">
        <f>IF(B632="","",(Payment!prev_int_balance+E632)-J632)</f>
        <v/>
      </c>
      <c r="L632" s="58" t="str">
        <f t="shared" si="0"/>
        <v/>
      </c>
      <c r="M632" s="58" t="str">
        <f>IF(B632="","",Payment!prev_prin_balance-L632)</f>
        <v/>
      </c>
      <c r="N632" s="58" t="str">
        <f t="shared" si="1"/>
        <v/>
      </c>
      <c r="O632" s="31"/>
      <c r="P632" s="78"/>
      <c r="Q632" s="31"/>
      <c r="R632" s="31"/>
      <c r="S632" s="31"/>
      <c r="T632" s="31"/>
      <c r="U632" s="31"/>
      <c r="V632" s="31"/>
      <c r="W632" s="31"/>
      <c r="X632" s="31"/>
      <c r="Y632" s="31"/>
      <c r="Z632" s="31"/>
    </row>
    <row r="633" spans="1:26" ht="12.75" customHeight="1" x14ac:dyDescent="0.3">
      <c r="A633" s="51" t="str">
        <f>IF(OR(Payment!prev_total_owed&lt;=0,Payment!prev_total_owed=""),"",Payment!prev_pmt_num+1)</f>
        <v/>
      </c>
      <c r="B633" s="84"/>
      <c r="C633" s="99"/>
      <c r="D633" s="100"/>
      <c r="E633" s="58" t="str">
        <f>IF(B633="","",ROUND((B633-Payment!prev_date)*$N$8*Payment!prev_prin_balance,2))</f>
        <v/>
      </c>
      <c r="F633" s="56"/>
      <c r="G633" s="99"/>
      <c r="H633" s="99"/>
      <c r="I633" s="58" t="str">
        <f>IF(B633="","",Payment!prev_fee_balance+G633-H633)</f>
        <v/>
      </c>
      <c r="J633" s="58" t="str">
        <f>IF(B633="","",IF(ISBLANK(D633),MIN(C633-H633,Payment!prev_int_balance+E633),0))</f>
        <v/>
      </c>
      <c r="K633" s="58" t="str">
        <f>IF(B633="","",(Payment!prev_int_balance+E633)-J633)</f>
        <v/>
      </c>
      <c r="L633" s="58" t="str">
        <f t="shared" si="0"/>
        <v/>
      </c>
      <c r="M633" s="58" t="str">
        <f>IF(B633="","",Payment!prev_prin_balance-L633)</f>
        <v/>
      </c>
      <c r="N633" s="58" t="str">
        <f t="shared" si="1"/>
        <v/>
      </c>
      <c r="O633" s="31"/>
      <c r="P633" s="78"/>
      <c r="Q633" s="31"/>
      <c r="R633" s="31"/>
      <c r="S633" s="31"/>
      <c r="T633" s="31"/>
      <c r="U633" s="31"/>
      <c r="V633" s="31"/>
      <c r="W633" s="31"/>
      <c r="X633" s="31"/>
      <c r="Y633" s="31"/>
      <c r="Z633" s="31"/>
    </row>
    <row r="634" spans="1:26" ht="12.75" customHeight="1" x14ac:dyDescent="0.3">
      <c r="A634" s="51" t="str">
        <f>IF(OR(Payment!prev_total_owed&lt;=0,Payment!prev_total_owed=""),"",Payment!prev_pmt_num+1)</f>
        <v/>
      </c>
      <c r="B634" s="84"/>
      <c r="C634" s="99"/>
      <c r="D634" s="100"/>
      <c r="E634" s="58" t="str">
        <f>IF(B634="","",ROUND((B634-Payment!prev_date)*$N$8*Payment!prev_prin_balance,2))</f>
        <v/>
      </c>
      <c r="F634" s="56"/>
      <c r="G634" s="99"/>
      <c r="H634" s="99"/>
      <c r="I634" s="58" t="str">
        <f>IF(B634="","",Payment!prev_fee_balance+G634-H634)</f>
        <v/>
      </c>
      <c r="J634" s="58" t="str">
        <f>IF(B634="","",IF(ISBLANK(D634),MIN(C634-H634,Payment!prev_int_balance+E634),0))</f>
        <v/>
      </c>
      <c r="K634" s="58" t="str">
        <f>IF(B634="","",(Payment!prev_int_balance+E634)-J634)</f>
        <v/>
      </c>
      <c r="L634" s="58" t="str">
        <f t="shared" si="0"/>
        <v/>
      </c>
      <c r="M634" s="58" t="str">
        <f>IF(B634="","",Payment!prev_prin_balance-L634)</f>
        <v/>
      </c>
      <c r="N634" s="58" t="str">
        <f t="shared" si="1"/>
        <v/>
      </c>
      <c r="O634" s="31"/>
      <c r="P634" s="78"/>
      <c r="Q634" s="31"/>
      <c r="R634" s="31"/>
      <c r="S634" s="31"/>
      <c r="T634" s="31"/>
      <c r="U634" s="31"/>
      <c r="V634" s="31"/>
      <c r="W634" s="31"/>
      <c r="X634" s="31"/>
      <c r="Y634" s="31"/>
      <c r="Z634" s="31"/>
    </row>
    <row r="635" spans="1:26" ht="12.75" customHeight="1" x14ac:dyDescent="0.3">
      <c r="A635" s="51" t="str">
        <f>IF(OR(Payment!prev_total_owed&lt;=0,Payment!prev_total_owed=""),"",Payment!prev_pmt_num+1)</f>
        <v/>
      </c>
      <c r="B635" s="84"/>
      <c r="C635" s="99"/>
      <c r="D635" s="100"/>
      <c r="E635" s="58" t="str">
        <f>IF(B635="","",ROUND((B635-Payment!prev_date)*$N$8*Payment!prev_prin_balance,2))</f>
        <v/>
      </c>
      <c r="F635" s="56"/>
      <c r="G635" s="99"/>
      <c r="H635" s="99"/>
      <c r="I635" s="58" t="str">
        <f>IF(B635="","",Payment!prev_fee_balance+G635-H635)</f>
        <v/>
      </c>
      <c r="J635" s="58" t="str">
        <f>IF(B635="","",IF(ISBLANK(D635),MIN(C635-H635,Payment!prev_int_balance+E635),0))</f>
        <v/>
      </c>
      <c r="K635" s="58" t="str">
        <f>IF(B635="","",(Payment!prev_int_balance+E635)-J635)</f>
        <v/>
      </c>
      <c r="L635" s="58" t="str">
        <f t="shared" si="0"/>
        <v/>
      </c>
      <c r="M635" s="58" t="str">
        <f>IF(B635="","",Payment!prev_prin_balance-L635)</f>
        <v/>
      </c>
      <c r="N635" s="58" t="str">
        <f t="shared" si="1"/>
        <v/>
      </c>
      <c r="O635" s="31"/>
      <c r="P635" s="78"/>
      <c r="Q635" s="31"/>
      <c r="R635" s="31"/>
      <c r="S635" s="31"/>
      <c r="T635" s="31"/>
      <c r="U635" s="31"/>
      <c r="V635" s="31"/>
      <c r="W635" s="31"/>
      <c r="X635" s="31"/>
      <c r="Y635" s="31"/>
      <c r="Z635" s="31"/>
    </row>
    <row r="636" spans="1:26" ht="12.75" customHeight="1" x14ac:dyDescent="0.3">
      <c r="A636" s="51" t="str">
        <f>IF(OR(Payment!prev_total_owed&lt;=0,Payment!prev_total_owed=""),"",Payment!prev_pmt_num+1)</f>
        <v/>
      </c>
      <c r="B636" s="84"/>
      <c r="C636" s="99"/>
      <c r="D636" s="100"/>
      <c r="E636" s="58" t="str">
        <f>IF(B636="","",ROUND((B636-Payment!prev_date)*$N$8*Payment!prev_prin_balance,2))</f>
        <v/>
      </c>
      <c r="F636" s="56"/>
      <c r="G636" s="99"/>
      <c r="H636" s="99"/>
      <c r="I636" s="58" t="str">
        <f>IF(B636="","",Payment!prev_fee_balance+G636-H636)</f>
        <v/>
      </c>
      <c r="J636" s="58" t="str">
        <f>IF(B636="","",IF(ISBLANK(D636),MIN(C636-H636,Payment!prev_int_balance+E636),0))</f>
        <v/>
      </c>
      <c r="K636" s="58" t="str">
        <f>IF(B636="","",(Payment!prev_int_balance+E636)-J636)</f>
        <v/>
      </c>
      <c r="L636" s="58" t="str">
        <f t="shared" si="0"/>
        <v/>
      </c>
      <c r="M636" s="58" t="str">
        <f>IF(B636="","",Payment!prev_prin_balance-L636)</f>
        <v/>
      </c>
      <c r="N636" s="58" t="str">
        <f t="shared" si="1"/>
        <v/>
      </c>
      <c r="O636" s="31"/>
      <c r="P636" s="78"/>
      <c r="Q636" s="31"/>
      <c r="R636" s="31"/>
      <c r="S636" s="31"/>
      <c r="T636" s="31"/>
      <c r="U636" s="31"/>
      <c r="V636" s="31"/>
      <c r="W636" s="31"/>
      <c r="X636" s="31"/>
      <c r="Y636" s="31"/>
      <c r="Z636" s="31"/>
    </row>
    <row r="637" spans="1:26" ht="12.75" customHeight="1" x14ac:dyDescent="0.3">
      <c r="A637" s="51" t="str">
        <f>IF(OR(Payment!prev_total_owed&lt;=0,Payment!prev_total_owed=""),"",Payment!prev_pmt_num+1)</f>
        <v/>
      </c>
      <c r="B637" s="84"/>
      <c r="C637" s="99"/>
      <c r="D637" s="100"/>
      <c r="E637" s="58" t="str">
        <f>IF(B637="","",ROUND((B637-Payment!prev_date)*$N$8*Payment!prev_prin_balance,2))</f>
        <v/>
      </c>
      <c r="F637" s="56"/>
      <c r="G637" s="99"/>
      <c r="H637" s="99"/>
      <c r="I637" s="58" t="str">
        <f>IF(B637="","",Payment!prev_fee_balance+G637-H637)</f>
        <v/>
      </c>
      <c r="J637" s="58" t="str">
        <f>IF(B637="","",IF(ISBLANK(D637),MIN(C637-H637,Payment!prev_int_balance+E637),0))</f>
        <v/>
      </c>
      <c r="K637" s="58" t="str">
        <f>IF(B637="","",(Payment!prev_int_balance+E637)-J637)</f>
        <v/>
      </c>
      <c r="L637" s="58" t="str">
        <f t="shared" si="0"/>
        <v/>
      </c>
      <c r="M637" s="58" t="str">
        <f>IF(B637="","",Payment!prev_prin_balance-L637)</f>
        <v/>
      </c>
      <c r="N637" s="58" t="str">
        <f t="shared" si="1"/>
        <v/>
      </c>
      <c r="O637" s="31"/>
      <c r="P637" s="78"/>
      <c r="Q637" s="31"/>
      <c r="R637" s="31"/>
      <c r="S637" s="31"/>
      <c r="T637" s="31"/>
      <c r="U637" s="31"/>
      <c r="V637" s="31"/>
      <c r="W637" s="31"/>
      <c r="X637" s="31"/>
      <c r="Y637" s="31"/>
      <c r="Z637" s="31"/>
    </row>
    <row r="638" spans="1:26" ht="12.75" customHeight="1" x14ac:dyDescent="0.3">
      <c r="A638" s="51" t="str">
        <f>IF(OR(Payment!prev_total_owed&lt;=0,Payment!prev_total_owed=""),"",Payment!prev_pmt_num+1)</f>
        <v/>
      </c>
      <c r="B638" s="84"/>
      <c r="C638" s="99"/>
      <c r="D638" s="100"/>
      <c r="E638" s="58" t="str">
        <f>IF(B638="","",ROUND((B638-Payment!prev_date)*$N$8*Payment!prev_prin_balance,2))</f>
        <v/>
      </c>
      <c r="F638" s="56"/>
      <c r="G638" s="99"/>
      <c r="H638" s="99"/>
      <c r="I638" s="58" t="str">
        <f>IF(B638="","",Payment!prev_fee_balance+G638-H638)</f>
        <v/>
      </c>
      <c r="J638" s="58" t="str">
        <f>IF(B638="","",IF(ISBLANK(D638),MIN(C638-H638,Payment!prev_int_balance+E638),0))</f>
        <v/>
      </c>
      <c r="K638" s="58" t="str">
        <f>IF(B638="","",(Payment!prev_int_balance+E638)-J638)</f>
        <v/>
      </c>
      <c r="L638" s="58" t="str">
        <f t="shared" si="0"/>
        <v/>
      </c>
      <c r="M638" s="58" t="str">
        <f>IF(B638="","",Payment!prev_prin_balance-L638)</f>
        <v/>
      </c>
      <c r="N638" s="58" t="str">
        <f t="shared" si="1"/>
        <v/>
      </c>
      <c r="O638" s="31"/>
      <c r="P638" s="78"/>
      <c r="Q638" s="31"/>
      <c r="R638" s="31"/>
      <c r="S638" s="31"/>
      <c r="T638" s="31"/>
      <c r="U638" s="31"/>
      <c r="V638" s="31"/>
      <c r="W638" s="31"/>
      <c r="X638" s="31"/>
      <c r="Y638" s="31"/>
      <c r="Z638" s="31"/>
    </row>
    <row r="639" spans="1:26" ht="12.75" customHeight="1" x14ac:dyDescent="0.3">
      <c r="A639" s="51" t="str">
        <f>IF(OR(Payment!prev_total_owed&lt;=0,Payment!prev_total_owed=""),"",Payment!prev_pmt_num+1)</f>
        <v/>
      </c>
      <c r="B639" s="84"/>
      <c r="C639" s="99"/>
      <c r="D639" s="100"/>
      <c r="E639" s="58" t="str">
        <f>IF(B639="","",ROUND((B639-Payment!prev_date)*$N$8*Payment!prev_prin_balance,2))</f>
        <v/>
      </c>
      <c r="F639" s="56"/>
      <c r="G639" s="99"/>
      <c r="H639" s="99"/>
      <c r="I639" s="58" t="str">
        <f>IF(B639="","",Payment!prev_fee_balance+G639-H639)</f>
        <v/>
      </c>
      <c r="J639" s="58" t="str">
        <f>IF(B639="","",IF(ISBLANK(D639),MIN(C639-H639,Payment!prev_int_balance+E639),0))</f>
        <v/>
      </c>
      <c r="K639" s="58" t="str">
        <f>IF(B639="","",(Payment!prev_int_balance+E639)-J639)</f>
        <v/>
      </c>
      <c r="L639" s="58" t="str">
        <f t="shared" si="0"/>
        <v/>
      </c>
      <c r="M639" s="58" t="str">
        <f>IF(B639="","",Payment!prev_prin_balance-L639)</f>
        <v/>
      </c>
      <c r="N639" s="58" t="str">
        <f t="shared" si="1"/>
        <v/>
      </c>
      <c r="O639" s="31"/>
      <c r="P639" s="78"/>
      <c r="Q639" s="31"/>
      <c r="R639" s="31"/>
      <c r="S639" s="31"/>
      <c r="T639" s="31"/>
      <c r="U639" s="31"/>
      <c r="V639" s="31"/>
      <c r="W639" s="31"/>
      <c r="X639" s="31"/>
      <c r="Y639" s="31"/>
      <c r="Z639" s="31"/>
    </row>
    <row r="640" spans="1:26" ht="12.75" customHeight="1" x14ac:dyDescent="0.3">
      <c r="A640" s="51" t="str">
        <f>IF(OR(Payment!prev_total_owed&lt;=0,Payment!prev_total_owed=""),"",Payment!prev_pmt_num+1)</f>
        <v/>
      </c>
      <c r="B640" s="84"/>
      <c r="C640" s="99"/>
      <c r="D640" s="100"/>
      <c r="E640" s="58" t="str">
        <f>IF(B640="","",ROUND((B640-Payment!prev_date)*$N$8*Payment!prev_prin_balance,2))</f>
        <v/>
      </c>
      <c r="F640" s="56"/>
      <c r="G640" s="99"/>
      <c r="H640" s="99"/>
      <c r="I640" s="58" t="str">
        <f>IF(B640="","",Payment!prev_fee_balance+G640-H640)</f>
        <v/>
      </c>
      <c r="J640" s="58" t="str">
        <f>IF(B640="","",IF(ISBLANK(D640),MIN(C640-H640,Payment!prev_int_balance+E640),0))</f>
        <v/>
      </c>
      <c r="K640" s="58" t="str">
        <f>IF(B640="","",(Payment!prev_int_balance+E640)-J640)</f>
        <v/>
      </c>
      <c r="L640" s="58" t="str">
        <f t="shared" si="0"/>
        <v/>
      </c>
      <c r="M640" s="58" t="str">
        <f>IF(B640="","",Payment!prev_prin_balance-L640)</f>
        <v/>
      </c>
      <c r="N640" s="58" t="str">
        <f t="shared" si="1"/>
        <v/>
      </c>
      <c r="O640" s="31"/>
      <c r="P640" s="78"/>
      <c r="Q640" s="31"/>
      <c r="R640" s="31"/>
      <c r="S640" s="31"/>
      <c r="T640" s="31"/>
      <c r="U640" s="31"/>
      <c r="V640" s="31"/>
      <c r="W640" s="31"/>
      <c r="X640" s="31"/>
      <c r="Y640" s="31"/>
      <c r="Z640" s="31"/>
    </row>
    <row r="641" spans="1:26" ht="12.75" customHeight="1" x14ac:dyDescent="0.3">
      <c r="A641" s="51" t="str">
        <f>IF(OR(Payment!prev_total_owed&lt;=0,Payment!prev_total_owed=""),"",Payment!prev_pmt_num+1)</f>
        <v/>
      </c>
      <c r="B641" s="84"/>
      <c r="C641" s="99"/>
      <c r="D641" s="100"/>
      <c r="E641" s="58" t="str">
        <f>IF(B641="","",ROUND((B641-Payment!prev_date)*$N$8*Payment!prev_prin_balance,2))</f>
        <v/>
      </c>
      <c r="F641" s="56"/>
      <c r="G641" s="99"/>
      <c r="H641" s="99"/>
      <c r="I641" s="58" t="str">
        <f>IF(B641="","",Payment!prev_fee_balance+G641-H641)</f>
        <v/>
      </c>
      <c r="J641" s="58" t="str">
        <f>IF(B641="","",IF(ISBLANK(D641),MIN(C641-H641,Payment!prev_int_balance+E641),0))</f>
        <v/>
      </c>
      <c r="K641" s="58" t="str">
        <f>IF(B641="","",(Payment!prev_int_balance+E641)-J641)</f>
        <v/>
      </c>
      <c r="L641" s="58" t="str">
        <f t="shared" si="0"/>
        <v/>
      </c>
      <c r="M641" s="58" t="str">
        <f>IF(B641="","",Payment!prev_prin_balance-L641)</f>
        <v/>
      </c>
      <c r="N641" s="58" t="str">
        <f t="shared" si="1"/>
        <v/>
      </c>
      <c r="O641" s="31"/>
      <c r="P641" s="78"/>
      <c r="Q641" s="31"/>
      <c r="R641" s="31"/>
      <c r="S641" s="31"/>
      <c r="T641" s="31"/>
      <c r="U641" s="31"/>
      <c r="V641" s="31"/>
      <c r="W641" s="31"/>
      <c r="X641" s="31"/>
      <c r="Y641" s="31"/>
      <c r="Z641" s="31"/>
    </row>
    <row r="642" spans="1:26" ht="12.75" customHeight="1" x14ac:dyDescent="0.3">
      <c r="A642" s="51" t="str">
        <f>IF(OR(Payment!prev_total_owed&lt;=0,Payment!prev_total_owed=""),"",Payment!prev_pmt_num+1)</f>
        <v/>
      </c>
      <c r="B642" s="84"/>
      <c r="C642" s="99"/>
      <c r="D642" s="100"/>
      <c r="E642" s="58" t="str">
        <f>IF(B642="","",ROUND((B642-Payment!prev_date)*$N$8*Payment!prev_prin_balance,2))</f>
        <v/>
      </c>
      <c r="F642" s="56"/>
      <c r="G642" s="99"/>
      <c r="H642" s="99"/>
      <c r="I642" s="58" t="str">
        <f>IF(B642="","",Payment!prev_fee_balance+G642-H642)</f>
        <v/>
      </c>
      <c r="J642" s="58" t="str">
        <f>IF(B642="","",IF(ISBLANK(D642),MIN(C642-H642,Payment!prev_int_balance+E642),0))</f>
        <v/>
      </c>
      <c r="K642" s="58" t="str">
        <f>IF(B642="","",(Payment!prev_int_balance+E642)-J642)</f>
        <v/>
      </c>
      <c r="L642" s="58" t="str">
        <f t="shared" si="0"/>
        <v/>
      </c>
      <c r="M642" s="58" t="str">
        <f>IF(B642="","",Payment!prev_prin_balance-L642)</f>
        <v/>
      </c>
      <c r="N642" s="58" t="str">
        <f t="shared" si="1"/>
        <v/>
      </c>
      <c r="O642" s="31"/>
      <c r="P642" s="78"/>
      <c r="Q642" s="31"/>
      <c r="R642" s="31"/>
      <c r="S642" s="31"/>
      <c r="T642" s="31"/>
      <c r="U642" s="31"/>
      <c r="V642" s="31"/>
      <c r="W642" s="31"/>
      <c r="X642" s="31"/>
      <c r="Y642" s="31"/>
      <c r="Z642" s="31"/>
    </row>
    <row r="643" spans="1:26" ht="12.75" customHeight="1" x14ac:dyDescent="0.3">
      <c r="A643" s="51" t="str">
        <f>IF(OR(Payment!prev_total_owed&lt;=0,Payment!prev_total_owed=""),"",Payment!prev_pmt_num+1)</f>
        <v/>
      </c>
      <c r="B643" s="84"/>
      <c r="C643" s="99"/>
      <c r="D643" s="100"/>
      <c r="E643" s="58" t="str">
        <f>IF(B643="","",ROUND((B643-Payment!prev_date)*$N$8*Payment!prev_prin_balance,2))</f>
        <v/>
      </c>
      <c r="F643" s="56"/>
      <c r="G643" s="99"/>
      <c r="H643" s="99"/>
      <c r="I643" s="58" t="str">
        <f>IF(B643="","",Payment!prev_fee_balance+G643-H643)</f>
        <v/>
      </c>
      <c r="J643" s="58" t="str">
        <f>IF(B643="","",IF(ISBLANK(D643),MIN(C643-H643,Payment!prev_int_balance+E643),0))</f>
        <v/>
      </c>
      <c r="K643" s="58" t="str">
        <f>IF(B643="","",(Payment!prev_int_balance+E643)-J643)</f>
        <v/>
      </c>
      <c r="L643" s="58" t="str">
        <f t="shared" si="0"/>
        <v/>
      </c>
      <c r="M643" s="58" t="str">
        <f>IF(B643="","",Payment!prev_prin_balance-L643)</f>
        <v/>
      </c>
      <c r="N643" s="58" t="str">
        <f t="shared" si="1"/>
        <v/>
      </c>
      <c r="O643" s="31"/>
      <c r="P643" s="78"/>
      <c r="Q643" s="31"/>
      <c r="R643" s="31"/>
      <c r="S643" s="31"/>
      <c r="T643" s="31"/>
      <c r="U643" s="31"/>
      <c r="V643" s="31"/>
      <c r="W643" s="31"/>
      <c r="X643" s="31"/>
      <c r="Y643" s="31"/>
      <c r="Z643" s="31"/>
    </row>
    <row r="644" spans="1:26" ht="12.75" customHeight="1" x14ac:dyDescent="0.3">
      <c r="A644" s="51" t="str">
        <f>IF(OR(Payment!prev_total_owed&lt;=0,Payment!prev_total_owed=""),"",Payment!prev_pmt_num+1)</f>
        <v/>
      </c>
      <c r="B644" s="84"/>
      <c r="C644" s="99"/>
      <c r="D644" s="100"/>
      <c r="E644" s="58" t="str">
        <f>IF(B644="","",ROUND((B644-Payment!prev_date)*$N$8*Payment!prev_prin_balance,2))</f>
        <v/>
      </c>
      <c r="F644" s="56"/>
      <c r="G644" s="99"/>
      <c r="H644" s="99"/>
      <c r="I644" s="58" t="str">
        <f>IF(B644="","",Payment!prev_fee_balance+G644-H644)</f>
        <v/>
      </c>
      <c r="J644" s="58" t="str">
        <f>IF(B644="","",IF(ISBLANK(D644),MIN(C644-H644,Payment!prev_int_balance+E644),0))</f>
        <v/>
      </c>
      <c r="K644" s="58" t="str">
        <f>IF(B644="","",(Payment!prev_int_balance+E644)-J644)</f>
        <v/>
      </c>
      <c r="L644" s="58" t="str">
        <f t="shared" si="0"/>
        <v/>
      </c>
      <c r="M644" s="58" t="str">
        <f>IF(B644="","",Payment!prev_prin_balance-L644)</f>
        <v/>
      </c>
      <c r="N644" s="58" t="str">
        <f t="shared" si="1"/>
        <v/>
      </c>
      <c r="O644" s="31"/>
      <c r="P644" s="78"/>
      <c r="Q644" s="31"/>
      <c r="R644" s="31"/>
      <c r="S644" s="31"/>
      <c r="T644" s="31"/>
      <c r="U644" s="31"/>
      <c r="V644" s="31"/>
      <c r="W644" s="31"/>
      <c r="X644" s="31"/>
      <c r="Y644" s="31"/>
      <c r="Z644" s="31"/>
    </row>
    <row r="645" spans="1:26" ht="12.75" customHeight="1" x14ac:dyDescent="0.3">
      <c r="A645" s="51" t="str">
        <f>IF(OR(Payment!prev_total_owed&lt;=0,Payment!prev_total_owed=""),"",Payment!prev_pmt_num+1)</f>
        <v/>
      </c>
      <c r="B645" s="84"/>
      <c r="C645" s="99"/>
      <c r="D645" s="100"/>
      <c r="E645" s="58" t="str">
        <f>IF(B645="","",ROUND((B645-Payment!prev_date)*$N$8*Payment!prev_prin_balance,2))</f>
        <v/>
      </c>
      <c r="F645" s="56"/>
      <c r="G645" s="99"/>
      <c r="H645" s="99"/>
      <c r="I645" s="58" t="str">
        <f>IF(B645="","",Payment!prev_fee_balance+G645-H645)</f>
        <v/>
      </c>
      <c r="J645" s="58" t="str">
        <f>IF(B645="","",IF(ISBLANK(D645),MIN(C645-H645,Payment!prev_int_balance+E645),0))</f>
        <v/>
      </c>
      <c r="K645" s="58" t="str">
        <f>IF(B645="","",(Payment!prev_int_balance+E645)-J645)</f>
        <v/>
      </c>
      <c r="L645" s="58" t="str">
        <f t="shared" si="0"/>
        <v/>
      </c>
      <c r="M645" s="58" t="str">
        <f>IF(B645="","",Payment!prev_prin_balance-L645)</f>
        <v/>
      </c>
      <c r="N645" s="58" t="str">
        <f t="shared" si="1"/>
        <v/>
      </c>
      <c r="O645" s="31"/>
      <c r="P645" s="78"/>
      <c r="Q645" s="31"/>
      <c r="R645" s="31"/>
      <c r="S645" s="31"/>
      <c r="T645" s="31"/>
      <c r="U645" s="31"/>
      <c r="V645" s="31"/>
      <c r="W645" s="31"/>
      <c r="X645" s="31"/>
      <c r="Y645" s="31"/>
      <c r="Z645" s="31"/>
    </row>
    <row r="646" spans="1:26" ht="12.75" customHeight="1" x14ac:dyDescent="0.3">
      <c r="A646" s="51" t="str">
        <f>IF(OR(Payment!prev_total_owed&lt;=0,Payment!prev_total_owed=""),"",Payment!prev_pmt_num+1)</f>
        <v/>
      </c>
      <c r="B646" s="84"/>
      <c r="C646" s="99"/>
      <c r="D646" s="100"/>
      <c r="E646" s="58" t="str">
        <f>IF(B646="","",ROUND((B646-Payment!prev_date)*$N$8*Payment!prev_prin_balance,2))</f>
        <v/>
      </c>
      <c r="F646" s="56"/>
      <c r="G646" s="99"/>
      <c r="H646" s="99"/>
      <c r="I646" s="58" t="str">
        <f>IF(B646="","",Payment!prev_fee_balance+G646-H646)</f>
        <v/>
      </c>
      <c r="J646" s="58" t="str">
        <f>IF(B646="","",IF(ISBLANK(D646),MIN(C646-H646,Payment!prev_int_balance+E646),0))</f>
        <v/>
      </c>
      <c r="K646" s="58" t="str">
        <f>IF(B646="","",(Payment!prev_int_balance+E646)-J646)</f>
        <v/>
      </c>
      <c r="L646" s="58" t="str">
        <f t="shared" si="0"/>
        <v/>
      </c>
      <c r="M646" s="58" t="str">
        <f>IF(B646="","",Payment!prev_prin_balance-L646)</f>
        <v/>
      </c>
      <c r="N646" s="58" t="str">
        <f t="shared" si="1"/>
        <v/>
      </c>
      <c r="O646" s="31"/>
      <c r="P646" s="78"/>
      <c r="Q646" s="31"/>
      <c r="R646" s="31"/>
      <c r="S646" s="31"/>
      <c r="T646" s="31"/>
      <c r="U646" s="31"/>
      <c r="V646" s="31"/>
      <c r="W646" s="31"/>
      <c r="X646" s="31"/>
      <c r="Y646" s="31"/>
      <c r="Z646" s="31"/>
    </row>
    <row r="647" spans="1:26" ht="12.75" customHeight="1" x14ac:dyDescent="0.3">
      <c r="A647" s="51" t="str">
        <f>IF(OR(Payment!prev_total_owed&lt;=0,Payment!prev_total_owed=""),"",Payment!prev_pmt_num+1)</f>
        <v/>
      </c>
      <c r="B647" s="84"/>
      <c r="C647" s="99"/>
      <c r="D647" s="100"/>
      <c r="E647" s="58" t="str">
        <f>IF(B647="","",ROUND((B647-Payment!prev_date)*$N$8*Payment!prev_prin_balance,2))</f>
        <v/>
      </c>
      <c r="F647" s="56"/>
      <c r="G647" s="99"/>
      <c r="H647" s="99"/>
      <c r="I647" s="58" t="str">
        <f>IF(B647="","",Payment!prev_fee_balance+G647-H647)</f>
        <v/>
      </c>
      <c r="J647" s="58" t="str">
        <f>IF(B647="","",IF(ISBLANK(D647),MIN(C647-H647,Payment!prev_int_balance+E647),0))</f>
        <v/>
      </c>
      <c r="K647" s="58" t="str">
        <f>IF(B647="","",(Payment!prev_int_balance+E647)-J647)</f>
        <v/>
      </c>
      <c r="L647" s="58" t="str">
        <f t="shared" si="0"/>
        <v/>
      </c>
      <c r="M647" s="58" t="str">
        <f>IF(B647="","",Payment!prev_prin_balance-L647)</f>
        <v/>
      </c>
      <c r="N647" s="58" t="str">
        <f t="shared" si="1"/>
        <v/>
      </c>
      <c r="O647" s="31"/>
      <c r="P647" s="78"/>
      <c r="Q647" s="31"/>
      <c r="R647" s="31"/>
      <c r="S647" s="31"/>
      <c r="T647" s="31"/>
      <c r="U647" s="31"/>
      <c r="V647" s="31"/>
      <c r="W647" s="31"/>
      <c r="X647" s="31"/>
      <c r="Y647" s="31"/>
      <c r="Z647" s="31"/>
    </row>
    <row r="648" spans="1:26" ht="12.75" customHeight="1" x14ac:dyDescent="0.3">
      <c r="A648" s="51" t="str">
        <f>IF(OR(Payment!prev_total_owed&lt;=0,Payment!prev_total_owed=""),"",Payment!prev_pmt_num+1)</f>
        <v/>
      </c>
      <c r="B648" s="84"/>
      <c r="C648" s="99"/>
      <c r="D648" s="100"/>
      <c r="E648" s="58" t="str">
        <f>IF(B648="","",ROUND((B648-Payment!prev_date)*$N$8*Payment!prev_prin_balance,2))</f>
        <v/>
      </c>
      <c r="F648" s="56"/>
      <c r="G648" s="99"/>
      <c r="H648" s="99"/>
      <c r="I648" s="58" t="str">
        <f>IF(B648="","",Payment!prev_fee_balance+G648-H648)</f>
        <v/>
      </c>
      <c r="J648" s="58" t="str">
        <f>IF(B648="","",IF(ISBLANK(D648),MIN(C648-H648,Payment!prev_int_balance+E648),0))</f>
        <v/>
      </c>
      <c r="K648" s="58" t="str">
        <f>IF(B648="","",(Payment!prev_int_balance+E648)-J648)</f>
        <v/>
      </c>
      <c r="L648" s="58" t="str">
        <f t="shared" si="0"/>
        <v/>
      </c>
      <c r="M648" s="58" t="str">
        <f>IF(B648="","",Payment!prev_prin_balance-L648)</f>
        <v/>
      </c>
      <c r="N648" s="58" t="str">
        <f t="shared" si="1"/>
        <v/>
      </c>
      <c r="O648" s="31"/>
      <c r="P648" s="78"/>
      <c r="Q648" s="31"/>
      <c r="R648" s="31"/>
      <c r="S648" s="31"/>
      <c r="T648" s="31"/>
      <c r="U648" s="31"/>
      <c r="V648" s="31"/>
      <c r="W648" s="31"/>
      <c r="X648" s="31"/>
      <c r="Y648" s="31"/>
      <c r="Z648" s="31"/>
    </row>
    <row r="649" spans="1:26" ht="12.75" customHeight="1" x14ac:dyDescent="0.3">
      <c r="A649" s="51" t="str">
        <f>IF(OR(Payment!prev_total_owed&lt;=0,Payment!prev_total_owed=""),"",Payment!prev_pmt_num+1)</f>
        <v/>
      </c>
      <c r="B649" s="84"/>
      <c r="C649" s="99"/>
      <c r="D649" s="100"/>
      <c r="E649" s="58" t="str">
        <f>IF(B649="","",ROUND((B649-Payment!prev_date)*$N$8*Payment!prev_prin_balance,2))</f>
        <v/>
      </c>
      <c r="F649" s="56"/>
      <c r="G649" s="99"/>
      <c r="H649" s="99"/>
      <c r="I649" s="58" t="str">
        <f>IF(B649="","",Payment!prev_fee_balance+G649-H649)</f>
        <v/>
      </c>
      <c r="J649" s="58" t="str">
        <f>IF(B649="","",IF(ISBLANK(D649),MIN(C649-H649,Payment!prev_int_balance+E649),0))</f>
        <v/>
      </c>
      <c r="K649" s="58" t="str">
        <f>IF(B649="","",(Payment!prev_int_balance+E649)-J649)</f>
        <v/>
      </c>
      <c r="L649" s="58" t="str">
        <f t="shared" si="0"/>
        <v/>
      </c>
      <c r="M649" s="58" t="str">
        <f>IF(B649="","",Payment!prev_prin_balance-L649)</f>
        <v/>
      </c>
      <c r="N649" s="58" t="str">
        <f t="shared" si="1"/>
        <v/>
      </c>
      <c r="O649" s="31"/>
      <c r="P649" s="78"/>
      <c r="Q649" s="31"/>
      <c r="R649" s="31"/>
      <c r="S649" s="31"/>
      <c r="T649" s="31"/>
      <c r="U649" s="31"/>
      <c r="V649" s="31"/>
      <c r="W649" s="31"/>
      <c r="X649" s="31"/>
      <c r="Y649" s="31"/>
      <c r="Z649" s="31"/>
    </row>
    <row r="650" spans="1:26" ht="12.75" customHeight="1" x14ac:dyDescent="0.3">
      <c r="A650" s="51" t="str">
        <f>IF(OR(Payment!prev_total_owed&lt;=0,Payment!prev_total_owed=""),"",Payment!prev_pmt_num+1)</f>
        <v/>
      </c>
      <c r="B650" s="84"/>
      <c r="C650" s="99"/>
      <c r="D650" s="100"/>
      <c r="E650" s="58" t="str">
        <f>IF(B650="","",ROUND((B650-Payment!prev_date)*$N$8*Payment!prev_prin_balance,2))</f>
        <v/>
      </c>
      <c r="F650" s="56"/>
      <c r="G650" s="99"/>
      <c r="H650" s="99"/>
      <c r="I650" s="58" t="str">
        <f>IF(B650="","",Payment!prev_fee_balance+G650-H650)</f>
        <v/>
      </c>
      <c r="J650" s="58" t="str">
        <f>IF(B650="","",IF(ISBLANK(D650),MIN(C650-H650,Payment!prev_int_balance+E650),0))</f>
        <v/>
      </c>
      <c r="K650" s="58" t="str">
        <f>IF(B650="","",(Payment!prev_int_balance+E650)-J650)</f>
        <v/>
      </c>
      <c r="L650" s="58" t="str">
        <f t="shared" si="0"/>
        <v/>
      </c>
      <c r="M650" s="58" t="str">
        <f>IF(B650="","",Payment!prev_prin_balance-L650)</f>
        <v/>
      </c>
      <c r="N650" s="58" t="str">
        <f t="shared" si="1"/>
        <v/>
      </c>
      <c r="O650" s="31"/>
      <c r="P650" s="78"/>
      <c r="Q650" s="31"/>
      <c r="R650" s="31"/>
      <c r="S650" s="31"/>
      <c r="T650" s="31"/>
      <c r="U650" s="31"/>
      <c r="V650" s="31"/>
      <c r="W650" s="31"/>
      <c r="X650" s="31"/>
      <c r="Y650" s="31"/>
      <c r="Z650" s="31"/>
    </row>
    <row r="651" spans="1:26" ht="12.75" customHeight="1" x14ac:dyDescent="0.3">
      <c r="A651" s="51" t="str">
        <f>IF(OR(Payment!prev_total_owed&lt;=0,Payment!prev_total_owed=""),"",Payment!prev_pmt_num+1)</f>
        <v/>
      </c>
      <c r="B651" s="84"/>
      <c r="C651" s="99"/>
      <c r="D651" s="100"/>
      <c r="E651" s="58" t="str">
        <f>IF(B651="","",ROUND((B651-Payment!prev_date)*$N$8*Payment!prev_prin_balance,2))</f>
        <v/>
      </c>
      <c r="F651" s="56"/>
      <c r="G651" s="99"/>
      <c r="H651" s="99"/>
      <c r="I651" s="58" t="str">
        <f>IF(B651="","",Payment!prev_fee_balance+G651-H651)</f>
        <v/>
      </c>
      <c r="J651" s="58" t="str">
        <f>IF(B651="","",IF(ISBLANK(D651),MIN(C651-H651,Payment!prev_int_balance+E651),0))</f>
        <v/>
      </c>
      <c r="K651" s="58" t="str">
        <f>IF(B651="","",(Payment!prev_int_balance+E651)-J651)</f>
        <v/>
      </c>
      <c r="L651" s="58" t="str">
        <f t="shared" si="0"/>
        <v/>
      </c>
      <c r="M651" s="58" t="str">
        <f>IF(B651="","",Payment!prev_prin_balance-L651)</f>
        <v/>
      </c>
      <c r="N651" s="58" t="str">
        <f t="shared" si="1"/>
        <v/>
      </c>
      <c r="O651" s="31"/>
      <c r="P651" s="78"/>
      <c r="Q651" s="31"/>
      <c r="R651" s="31"/>
      <c r="S651" s="31"/>
      <c r="T651" s="31"/>
      <c r="U651" s="31"/>
      <c r="V651" s="31"/>
      <c r="W651" s="31"/>
      <c r="X651" s="31"/>
      <c r="Y651" s="31"/>
      <c r="Z651" s="31"/>
    </row>
    <row r="652" spans="1:26" ht="12.75" customHeight="1" x14ac:dyDescent="0.3">
      <c r="A652" s="51" t="str">
        <f>IF(OR(Payment!prev_total_owed&lt;=0,Payment!prev_total_owed=""),"",Payment!prev_pmt_num+1)</f>
        <v/>
      </c>
      <c r="B652" s="84"/>
      <c r="C652" s="99"/>
      <c r="D652" s="100"/>
      <c r="E652" s="58" t="str">
        <f>IF(B652="","",ROUND((B652-Payment!prev_date)*$N$8*Payment!prev_prin_balance,2))</f>
        <v/>
      </c>
      <c r="F652" s="56"/>
      <c r="G652" s="99"/>
      <c r="H652" s="99"/>
      <c r="I652" s="58" t="str">
        <f>IF(B652="","",Payment!prev_fee_balance+G652-H652)</f>
        <v/>
      </c>
      <c r="J652" s="58" t="str">
        <f>IF(B652="","",IF(ISBLANK(D652),MIN(C652-H652,Payment!prev_int_balance+E652),0))</f>
        <v/>
      </c>
      <c r="K652" s="58" t="str">
        <f>IF(B652="","",(Payment!prev_int_balance+E652)-J652)</f>
        <v/>
      </c>
      <c r="L652" s="58" t="str">
        <f t="shared" si="0"/>
        <v/>
      </c>
      <c r="M652" s="58" t="str">
        <f>IF(B652="","",Payment!prev_prin_balance-L652)</f>
        <v/>
      </c>
      <c r="N652" s="58" t="str">
        <f t="shared" si="1"/>
        <v/>
      </c>
      <c r="O652" s="31"/>
      <c r="P652" s="78"/>
      <c r="Q652" s="31"/>
      <c r="R652" s="31"/>
      <c r="S652" s="31"/>
      <c r="T652" s="31"/>
      <c r="U652" s="31"/>
      <c r="V652" s="31"/>
      <c r="W652" s="31"/>
      <c r="X652" s="31"/>
      <c r="Y652" s="31"/>
      <c r="Z652" s="31"/>
    </row>
    <row r="653" spans="1:26" ht="12.75" customHeight="1" x14ac:dyDescent="0.3">
      <c r="A653" s="51" t="str">
        <f>IF(OR(Payment!prev_total_owed&lt;=0,Payment!prev_total_owed=""),"",Payment!prev_pmt_num+1)</f>
        <v/>
      </c>
      <c r="B653" s="84"/>
      <c r="C653" s="99"/>
      <c r="D653" s="100"/>
      <c r="E653" s="58" t="str">
        <f>IF(B653="","",ROUND((B653-Payment!prev_date)*$N$8*Payment!prev_prin_balance,2))</f>
        <v/>
      </c>
      <c r="F653" s="56"/>
      <c r="G653" s="99"/>
      <c r="H653" s="99"/>
      <c r="I653" s="58" t="str">
        <f>IF(B653="","",Payment!prev_fee_balance+G653-H653)</f>
        <v/>
      </c>
      <c r="J653" s="58" t="str">
        <f>IF(B653="","",IF(ISBLANK(D653),MIN(C653-H653,Payment!prev_int_balance+E653),0))</f>
        <v/>
      </c>
      <c r="K653" s="58" t="str">
        <f>IF(B653="","",(Payment!prev_int_balance+E653)-J653)</f>
        <v/>
      </c>
      <c r="L653" s="58" t="str">
        <f t="shared" si="0"/>
        <v/>
      </c>
      <c r="M653" s="58" t="str">
        <f>IF(B653="","",Payment!prev_prin_balance-L653)</f>
        <v/>
      </c>
      <c r="N653" s="58" t="str">
        <f t="shared" si="1"/>
        <v/>
      </c>
      <c r="O653" s="31"/>
      <c r="P653" s="78"/>
      <c r="Q653" s="31"/>
      <c r="R653" s="31"/>
      <c r="S653" s="31"/>
      <c r="T653" s="31"/>
      <c r="U653" s="31"/>
      <c r="V653" s="31"/>
      <c r="W653" s="31"/>
      <c r="X653" s="31"/>
      <c r="Y653" s="31"/>
      <c r="Z653" s="31"/>
    </row>
    <row r="654" spans="1:26" ht="12.75" customHeight="1" x14ac:dyDescent="0.3">
      <c r="A654" s="51" t="str">
        <f>IF(OR(Payment!prev_total_owed&lt;=0,Payment!prev_total_owed=""),"",Payment!prev_pmt_num+1)</f>
        <v/>
      </c>
      <c r="B654" s="84"/>
      <c r="C654" s="99"/>
      <c r="D654" s="100"/>
      <c r="E654" s="58" t="str">
        <f>IF(B654="","",ROUND((B654-Payment!prev_date)*$N$8*Payment!prev_prin_balance,2))</f>
        <v/>
      </c>
      <c r="F654" s="56"/>
      <c r="G654" s="99"/>
      <c r="H654" s="99"/>
      <c r="I654" s="58" t="str">
        <f>IF(B654="","",Payment!prev_fee_balance+G654-H654)</f>
        <v/>
      </c>
      <c r="J654" s="58" t="str">
        <f>IF(B654="","",IF(ISBLANK(D654),MIN(C654-H654,Payment!prev_int_balance+E654),0))</f>
        <v/>
      </c>
      <c r="K654" s="58" t="str">
        <f>IF(B654="","",(Payment!prev_int_balance+E654)-J654)</f>
        <v/>
      </c>
      <c r="L654" s="58" t="str">
        <f t="shared" si="0"/>
        <v/>
      </c>
      <c r="M654" s="58" t="str">
        <f>IF(B654="","",Payment!prev_prin_balance-L654)</f>
        <v/>
      </c>
      <c r="N654" s="58" t="str">
        <f t="shared" si="1"/>
        <v/>
      </c>
      <c r="O654" s="31"/>
      <c r="P654" s="78"/>
      <c r="Q654" s="31"/>
      <c r="R654" s="31"/>
      <c r="S654" s="31"/>
      <c r="T654" s="31"/>
      <c r="U654" s="31"/>
      <c r="V654" s="31"/>
      <c r="W654" s="31"/>
      <c r="X654" s="31"/>
      <c r="Y654" s="31"/>
      <c r="Z654" s="31"/>
    </row>
    <row r="655" spans="1:26" ht="12.75" customHeight="1" x14ac:dyDescent="0.3">
      <c r="A655" s="51" t="str">
        <f>IF(OR(Payment!prev_total_owed&lt;=0,Payment!prev_total_owed=""),"",Payment!prev_pmt_num+1)</f>
        <v/>
      </c>
      <c r="B655" s="84"/>
      <c r="C655" s="99"/>
      <c r="D655" s="100"/>
      <c r="E655" s="58" t="str">
        <f>IF(B655="","",ROUND((B655-Payment!prev_date)*$N$8*Payment!prev_prin_balance,2))</f>
        <v/>
      </c>
      <c r="F655" s="56"/>
      <c r="G655" s="99"/>
      <c r="H655" s="99"/>
      <c r="I655" s="58" t="str">
        <f>IF(B655="","",Payment!prev_fee_balance+G655-H655)</f>
        <v/>
      </c>
      <c r="J655" s="58" t="str">
        <f>IF(B655="","",IF(ISBLANK(D655),MIN(C655-H655,Payment!prev_int_balance+E655),0))</f>
        <v/>
      </c>
      <c r="K655" s="58" t="str">
        <f>IF(B655="","",(Payment!prev_int_balance+E655)-J655)</f>
        <v/>
      </c>
      <c r="L655" s="58" t="str">
        <f t="shared" si="0"/>
        <v/>
      </c>
      <c r="M655" s="58" t="str">
        <f>IF(B655="","",Payment!prev_prin_balance-L655)</f>
        <v/>
      </c>
      <c r="N655" s="58" t="str">
        <f t="shared" si="1"/>
        <v/>
      </c>
      <c r="O655" s="31"/>
      <c r="P655" s="78"/>
      <c r="Q655" s="31"/>
      <c r="R655" s="31"/>
      <c r="S655" s="31"/>
      <c r="T655" s="31"/>
      <c r="U655" s="31"/>
      <c r="V655" s="31"/>
      <c r="W655" s="31"/>
      <c r="X655" s="31"/>
      <c r="Y655" s="31"/>
      <c r="Z655" s="31"/>
    </row>
    <row r="656" spans="1:26" ht="12.75" customHeight="1" x14ac:dyDescent="0.3">
      <c r="A656" s="51" t="str">
        <f>IF(OR(Payment!prev_total_owed&lt;=0,Payment!prev_total_owed=""),"",Payment!prev_pmt_num+1)</f>
        <v/>
      </c>
      <c r="B656" s="84"/>
      <c r="C656" s="99"/>
      <c r="D656" s="100"/>
      <c r="E656" s="58" t="str">
        <f>IF(B656="","",ROUND((B656-Payment!prev_date)*$N$8*Payment!prev_prin_balance,2))</f>
        <v/>
      </c>
      <c r="F656" s="56"/>
      <c r="G656" s="99"/>
      <c r="H656" s="99"/>
      <c r="I656" s="58" t="str">
        <f>IF(B656="","",Payment!prev_fee_balance+G656-H656)</f>
        <v/>
      </c>
      <c r="J656" s="58" t="str">
        <f>IF(B656="","",IF(ISBLANK(D656),MIN(C656-H656,Payment!prev_int_balance+E656),0))</f>
        <v/>
      </c>
      <c r="K656" s="58" t="str">
        <f>IF(B656="","",(Payment!prev_int_balance+E656)-J656)</f>
        <v/>
      </c>
      <c r="L656" s="58" t="str">
        <f t="shared" si="0"/>
        <v/>
      </c>
      <c r="M656" s="58" t="str">
        <f>IF(B656="","",Payment!prev_prin_balance-L656)</f>
        <v/>
      </c>
      <c r="N656" s="58" t="str">
        <f t="shared" si="1"/>
        <v/>
      </c>
      <c r="O656" s="31"/>
      <c r="P656" s="78"/>
      <c r="Q656" s="31"/>
      <c r="R656" s="31"/>
      <c r="S656" s="31"/>
      <c r="T656" s="31"/>
      <c r="U656" s="31"/>
      <c r="V656" s="31"/>
      <c r="W656" s="31"/>
      <c r="X656" s="31"/>
      <c r="Y656" s="31"/>
      <c r="Z656" s="31"/>
    </row>
    <row r="657" spans="1:26" ht="12.75" customHeight="1" x14ac:dyDescent="0.3">
      <c r="A657" s="51" t="str">
        <f>IF(OR(Payment!prev_total_owed&lt;=0,Payment!prev_total_owed=""),"",Payment!prev_pmt_num+1)</f>
        <v/>
      </c>
      <c r="B657" s="84"/>
      <c r="C657" s="99"/>
      <c r="D657" s="100"/>
      <c r="E657" s="58" t="str">
        <f>IF(B657="","",ROUND((B657-Payment!prev_date)*$N$8*Payment!prev_prin_balance,2))</f>
        <v/>
      </c>
      <c r="F657" s="56"/>
      <c r="G657" s="99"/>
      <c r="H657" s="99"/>
      <c r="I657" s="58" t="str">
        <f>IF(B657="","",Payment!prev_fee_balance+G657-H657)</f>
        <v/>
      </c>
      <c r="J657" s="58" t="str">
        <f>IF(B657="","",IF(ISBLANK(D657),MIN(C657-H657,Payment!prev_int_balance+E657),0))</f>
        <v/>
      </c>
      <c r="K657" s="58" t="str">
        <f>IF(B657="","",(Payment!prev_int_balance+E657)-J657)</f>
        <v/>
      </c>
      <c r="L657" s="58" t="str">
        <f t="shared" si="0"/>
        <v/>
      </c>
      <c r="M657" s="58" t="str">
        <f>IF(B657="","",Payment!prev_prin_balance-L657)</f>
        <v/>
      </c>
      <c r="N657" s="58" t="str">
        <f t="shared" si="1"/>
        <v/>
      </c>
      <c r="O657" s="31"/>
      <c r="P657" s="78"/>
      <c r="Q657" s="31"/>
      <c r="R657" s="31"/>
      <c r="S657" s="31"/>
      <c r="T657" s="31"/>
      <c r="U657" s="31"/>
      <c r="V657" s="31"/>
      <c r="W657" s="31"/>
      <c r="X657" s="31"/>
      <c r="Y657" s="31"/>
      <c r="Z657" s="31"/>
    </row>
    <row r="658" spans="1:26" ht="12.75" customHeight="1" x14ac:dyDescent="0.3">
      <c r="A658" s="51" t="str">
        <f>IF(OR(Payment!prev_total_owed&lt;=0,Payment!prev_total_owed=""),"",Payment!prev_pmt_num+1)</f>
        <v/>
      </c>
      <c r="B658" s="84"/>
      <c r="C658" s="99"/>
      <c r="D658" s="100"/>
      <c r="E658" s="58" t="str">
        <f>IF(B658="","",ROUND((B658-Payment!prev_date)*$N$8*Payment!prev_prin_balance,2))</f>
        <v/>
      </c>
      <c r="F658" s="56"/>
      <c r="G658" s="99"/>
      <c r="H658" s="99"/>
      <c r="I658" s="58" t="str">
        <f>IF(B658="","",Payment!prev_fee_balance+G658-H658)</f>
        <v/>
      </c>
      <c r="J658" s="58" t="str">
        <f>IF(B658="","",IF(ISBLANK(D658),MIN(C658-H658,Payment!prev_int_balance+E658),0))</f>
        <v/>
      </c>
      <c r="K658" s="58" t="str">
        <f>IF(B658="","",(Payment!prev_int_balance+E658)-J658)</f>
        <v/>
      </c>
      <c r="L658" s="58" t="str">
        <f t="shared" si="0"/>
        <v/>
      </c>
      <c r="M658" s="58" t="str">
        <f>IF(B658="","",Payment!prev_prin_balance-L658)</f>
        <v/>
      </c>
      <c r="N658" s="58" t="str">
        <f t="shared" si="1"/>
        <v/>
      </c>
      <c r="O658" s="31"/>
      <c r="P658" s="78"/>
      <c r="Q658" s="31"/>
      <c r="R658" s="31"/>
      <c r="S658" s="31"/>
      <c r="T658" s="31"/>
      <c r="U658" s="31"/>
      <c r="V658" s="31"/>
      <c r="W658" s="31"/>
      <c r="X658" s="31"/>
      <c r="Y658" s="31"/>
      <c r="Z658" s="31"/>
    </row>
    <row r="659" spans="1:26" ht="12.75" customHeight="1" x14ac:dyDescent="0.3">
      <c r="A659" s="51" t="str">
        <f>IF(OR(Payment!prev_total_owed&lt;=0,Payment!prev_total_owed=""),"",Payment!prev_pmt_num+1)</f>
        <v/>
      </c>
      <c r="B659" s="84"/>
      <c r="C659" s="99"/>
      <c r="D659" s="100"/>
      <c r="E659" s="58" t="str">
        <f>IF(B659="","",ROUND((B659-Payment!prev_date)*$N$8*Payment!prev_prin_balance,2))</f>
        <v/>
      </c>
      <c r="F659" s="56"/>
      <c r="G659" s="99"/>
      <c r="H659" s="99"/>
      <c r="I659" s="58" t="str">
        <f>IF(B659="","",Payment!prev_fee_balance+G659-H659)</f>
        <v/>
      </c>
      <c r="J659" s="58" t="str">
        <f>IF(B659="","",IF(ISBLANK(D659),MIN(C659-H659,Payment!prev_int_balance+E659),0))</f>
        <v/>
      </c>
      <c r="K659" s="58" t="str">
        <f>IF(B659="","",(Payment!prev_int_balance+E659)-J659)</f>
        <v/>
      </c>
      <c r="L659" s="58" t="str">
        <f t="shared" si="0"/>
        <v/>
      </c>
      <c r="M659" s="58" t="str">
        <f>IF(B659="","",Payment!prev_prin_balance-L659)</f>
        <v/>
      </c>
      <c r="N659" s="58" t="str">
        <f t="shared" si="1"/>
        <v/>
      </c>
      <c r="O659" s="31"/>
      <c r="P659" s="78"/>
      <c r="Q659" s="31"/>
      <c r="R659" s="31"/>
      <c r="S659" s="31"/>
      <c r="T659" s="31"/>
      <c r="U659" s="31"/>
      <c r="V659" s="31"/>
      <c r="W659" s="31"/>
      <c r="X659" s="31"/>
      <c r="Y659" s="31"/>
      <c r="Z659" s="31"/>
    </row>
    <row r="660" spans="1:26" ht="12.75" customHeight="1" x14ac:dyDescent="0.3">
      <c r="A660" s="51" t="str">
        <f>IF(OR(Payment!prev_total_owed&lt;=0,Payment!prev_total_owed=""),"",Payment!prev_pmt_num+1)</f>
        <v/>
      </c>
      <c r="B660" s="84"/>
      <c r="C660" s="99"/>
      <c r="D660" s="100"/>
      <c r="E660" s="58" t="str">
        <f>IF(B660="","",ROUND((B660-Payment!prev_date)*$N$8*Payment!prev_prin_balance,2))</f>
        <v/>
      </c>
      <c r="F660" s="56"/>
      <c r="G660" s="99"/>
      <c r="H660" s="99"/>
      <c r="I660" s="58" t="str">
        <f>IF(B660="","",Payment!prev_fee_balance+G660-H660)</f>
        <v/>
      </c>
      <c r="J660" s="58" t="str">
        <f>IF(B660="","",IF(ISBLANK(D660),MIN(C660-H660,Payment!prev_int_balance+E660),0))</f>
        <v/>
      </c>
      <c r="K660" s="58" t="str">
        <f>IF(B660="","",(Payment!prev_int_balance+E660)-J660)</f>
        <v/>
      </c>
      <c r="L660" s="58" t="str">
        <f t="shared" si="0"/>
        <v/>
      </c>
      <c r="M660" s="58" t="str">
        <f>IF(B660="","",Payment!prev_prin_balance-L660)</f>
        <v/>
      </c>
      <c r="N660" s="58" t="str">
        <f t="shared" si="1"/>
        <v/>
      </c>
      <c r="O660" s="31"/>
      <c r="P660" s="78"/>
      <c r="Q660" s="31"/>
      <c r="R660" s="31"/>
      <c r="S660" s="31"/>
      <c r="T660" s="31"/>
      <c r="U660" s="31"/>
      <c r="V660" s="31"/>
      <c r="W660" s="31"/>
      <c r="X660" s="31"/>
      <c r="Y660" s="31"/>
      <c r="Z660" s="31"/>
    </row>
    <row r="661" spans="1:26" ht="12.75" customHeight="1" x14ac:dyDescent="0.3">
      <c r="A661" s="51" t="str">
        <f>IF(OR(Payment!prev_total_owed&lt;=0,Payment!prev_total_owed=""),"",Payment!prev_pmt_num+1)</f>
        <v/>
      </c>
      <c r="B661" s="84"/>
      <c r="C661" s="99"/>
      <c r="D661" s="100"/>
      <c r="E661" s="58" t="str">
        <f>IF(B661="","",ROUND((B661-Payment!prev_date)*$N$8*Payment!prev_prin_balance,2))</f>
        <v/>
      </c>
      <c r="F661" s="56"/>
      <c r="G661" s="99"/>
      <c r="H661" s="99"/>
      <c r="I661" s="58" t="str">
        <f>IF(B661="","",Payment!prev_fee_balance+G661-H661)</f>
        <v/>
      </c>
      <c r="J661" s="58" t="str">
        <f>IF(B661="","",IF(ISBLANK(D661),MIN(C661-H661,Payment!prev_int_balance+E661),0))</f>
        <v/>
      </c>
      <c r="K661" s="58" t="str">
        <f>IF(B661="","",(Payment!prev_int_balance+E661)-J661)</f>
        <v/>
      </c>
      <c r="L661" s="58" t="str">
        <f t="shared" si="0"/>
        <v/>
      </c>
      <c r="M661" s="58" t="str">
        <f>IF(B661="","",Payment!prev_prin_balance-L661)</f>
        <v/>
      </c>
      <c r="N661" s="58" t="str">
        <f t="shared" si="1"/>
        <v/>
      </c>
      <c r="O661" s="31"/>
      <c r="P661" s="78"/>
      <c r="Q661" s="31"/>
      <c r="R661" s="31"/>
      <c r="S661" s="31"/>
      <c r="T661" s="31"/>
      <c r="U661" s="31"/>
      <c r="V661" s="31"/>
      <c r="W661" s="31"/>
      <c r="X661" s="31"/>
      <c r="Y661" s="31"/>
      <c r="Z661" s="31"/>
    </row>
    <row r="662" spans="1:26" ht="12.75" customHeight="1" x14ac:dyDescent="0.3">
      <c r="A662" s="51" t="str">
        <f>IF(OR(Payment!prev_total_owed&lt;=0,Payment!prev_total_owed=""),"",Payment!prev_pmt_num+1)</f>
        <v/>
      </c>
      <c r="B662" s="84"/>
      <c r="C662" s="99"/>
      <c r="D662" s="100"/>
      <c r="E662" s="58" t="str">
        <f>IF(B662="","",ROUND((B662-Payment!prev_date)*$N$8*Payment!prev_prin_balance,2))</f>
        <v/>
      </c>
      <c r="F662" s="56"/>
      <c r="G662" s="99"/>
      <c r="H662" s="99"/>
      <c r="I662" s="58" t="str">
        <f>IF(B662="","",Payment!prev_fee_balance+G662-H662)</f>
        <v/>
      </c>
      <c r="J662" s="58" t="str">
        <f>IF(B662="","",IF(ISBLANK(D662),MIN(C662-H662,Payment!prev_int_balance+E662),0))</f>
        <v/>
      </c>
      <c r="K662" s="58" t="str">
        <f>IF(B662="","",(Payment!prev_int_balance+E662)-J662)</f>
        <v/>
      </c>
      <c r="L662" s="58" t="str">
        <f t="shared" si="0"/>
        <v/>
      </c>
      <c r="M662" s="58" t="str">
        <f>IF(B662="","",Payment!prev_prin_balance-L662)</f>
        <v/>
      </c>
      <c r="N662" s="58" t="str">
        <f t="shared" si="1"/>
        <v/>
      </c>
      <c r="O662" s="31"/>
      <c r="P662" s="78"/>
      <c r="Q662" s="31"/>
      <c r="R662" s="31"/>
      <c r="S662" s="31"/>
      <c r="T662" s="31"/>
      <c r="U662" s="31"/>
      <c r="V662" s="31"/>
      <c r="W662" s="31"/>
      <c r="X662" s="31"/>
      <c r="Y662" s="31"/>
      <c r="Z662" s="31"/>
    </row>
    <row r="663" spans="1:26" ht="12.75" customHeight="1" x14ac:dyDescent="0.3">
      <c r="A663" s="51" t="str">
        <f>IF(OR(Payment!prev_total_owed&lt;=0,Payment!prev_total_owed=""),"",Payment!prev_pmt_num+1)</f>
        <v/>
      </c>
      <c r="B663" s="84"/>
      <c r="C663" s="99"/>
      <c r="D663" s="100"/>
      <c r="E663" s="58" t="str">
        <f>IF(B663="","",ROUND((B663-Payment!prev_date)*$N$8*Payment!prev_prin_balance,2))</f>
        <v/>
      </c>
      <c r="F663" s="56"/>
      <c r="G663" s="99"/>
      <c r="H663" s="99"/>
      <c r="I663" s="58" t="str">
        <f>IF(B663="","",Payment!prev_fee_balance+G663-H663)</f>
        <v/>
      </c>
      <c r="J663" s="58" t="str">
        <f>IF(B663="","",IF(ISBLANK(D663),MIN(C663-H663,Payment!prev_int_balance+E663),0))</f>
        <v/>
      </c>
      <c r="K663" s="58" t="str">
        <f>IF(B663="","",(Payment!prev_int_balance+E663)-J663)</f>
        <v/>
      </c>
      <c r="L663" s="58" t="str">
        <f t="shared" si="0"/>
        <v/>
      </c>
      <c r="M663" s="58" t="str">
        <f>IF(B663="","",Payment!prev_prin_balance-L663)</f>
        <v/>
      </c>
      <c r="N663" s="58" t="str">
        <f t="shared" si="1"/>
        <v/>
      </c>
      <c r="O663" s="31"/>
      <c r="P663" s="78"/>
      <c r="Q663" s="31"/>
      <c r="R663" s="31"/>
      <c r="S663" s="31"/>
      <c r="T663" s="31"/>
      <c r="U663" s="31"/>
      <c r="V663" s="31"/>
      <c r="W663" s="31"/>
      <c r="X663" s="31"/>
      <c r="Y663" s="31"/>
      <c r="Z663" s="31"/>
    </row>
    <row r="664" spans="1:26" ht="12.75" customHeight="1" x14ac:dyDescent="0.3">
      <c r="A664" s="51" t="str">
        <f>IF(OR(Payment!prev_total_owed&lt;=0,Payment!prev_total_owed=""),"",Payment!prev_pmt_num+1)</f>
        <v/>
      </c>
      <c r="B664" s="84"/>
      <c r="C664" s="99"/>
      <c r="D664" s="100"/>
      <c r="E664" s="58" t="str">
        <f>IF(B664="","",ROUND((B664-Payment!prev_date)*$N$8*Payment!prev_prin_balance,2))</f>
        <v/>
      </c>
      <c r="F664" s="56"/>
      <c r="G664" s="99"/>
      <c r="H664" s="99"/>
      <c r="I664" s="58" t="str">
        <f>IF(B664="","",Payment!prev_fee_balance+G664-H664)</f>
        <v/>
      </c>
      <c r="J664" s="58" t="str">
        <f>IF(B664="","",IF(ISBLANK(D664),MIN(C664-H664,Payment!prev_int_balance+E664),0))</f>
        <v/>
      </c>
      <c r="K664" s="58" t="str">
        <f>IF(B664="","",(Payment!prev_int_balance+E664)-J664)</f>
        <v/>
      </c>
      <c r="L664" s="58" t="str">
        <f t="shared" si="0"/>
        <v/>
      </c>
      <c r="M664" s="58" t="str">
        <f>IF(B664="","",Payment!prev_prin_balance-L664)</f>
        <v/>
      </c>
      <c r="N664" s="58" t="str">
        <f t="shared" si="1"/>
        <v/>
      </c>
      <c r="O664" s="31"/>
      <c r="P664" s="78"/>
      <c r="Q664" s="31"/>
      <c r="R664" s="31"/>
      <c r="S664" s="31"/>
      <c r="T664" s="31"/>
      <c r="U664" s="31"/>
      <c r="V664" s="31"/>
      <c r="W664" s="31"/>
      <c r="X664" s="31"/>
      <c r="Y664" s="31"/>
      <c r="Z664" s="31"/>
    </row>
    <row r="665" spans="1:26" ht="12.75" customHeight="1" x14ac:dyDescent="0.3">
      <c r="A665" s="51" t="str">
        <f>IF(OR(Payment!prev_total_owed&lt;=0,Payment!prev_total_owed=""),"",Payment!prev_pmt_num+1)</f>
        <v/>
      </c>
      <c r="B665" s="84"/>
      <c r="C665" s="99"/>
      <c r="D665" s="100"/>
      <c r="E665" s="58" t="str">
        <f>IF(B665="","",ROUND((B665-Payment!prev_date)*$N$8*Payment!prev_prin_balance,2))</f>
        <v/>
      </c>
      <c r="F665" s="56"/>
      <c r="G665" s="99"/>
      <c r="H665" s="99"/>
      <c r="I665" s="58" t="str">
        <f>IF(B665="","",Payment!prev_fee_balance+G665-H665)</f>
        <v/>
      </c>
      <c r="J665" s="58" t="str">
        <f>IF(B665="","",IF(ISBLANK(D665),MIN(C665-H665,Payment!prev_int_balance+E665),0))</f>
        <v/>
      </c>
      <c r="K665" s="58" t="str">
        <f>IF(B665="","",(Payment!prev_int_balance+E665)-J665)</f>
        <v/>
      </c>
      <c r="L665" s="58" t="str">
        <f t="shared" si="0"/>
        <v/>
      </c>
      <c r="M665" s="58" t="str">
        <f>IF(B665="","",Payment!prev_prin_balance-L665)</f>
        <v/>
      </c>
      <c r="N665" s="58" t="str">
        <f t="shared" si="1"/>
        <v/>
      </c>
      <c r="O665" s="31"/>
      <c r="P665" s="78"/>
      <c r="Q665" s="31"/>
      <c r="R665" s="31"/>
      <c r="S665" s="31"/>
      <c r="T665" s="31"/>
      <c r="U665" s="31"/>
      <c r="V665" s="31"/>
      <c r="W665" s="31"/>
      <c r="X665" s="31"/>
      <c r="Y665" s="31"/>
      <c r="Z665" s="31"/>
    </row>
    <row r="666" spans="1:26" ht="12.75" customHeight="1" x14ac:dyDescent="0.3">
      <c r="A666" s="51" t="str">
        <f>IF(OR(Payment!prev_total_owed&lt;=0,Payment!prev_total_owed=""),"",Payment!prev_pmt_num+1)</f>
        <v/>
      </c>
      <c r="B666" s="84"/>
      <c r="C666" s="99"/>
      <c r="D666" s="100"/>
      <c r="E666" s="58" t="str">
        <f>IF(B666="","",ROUND((B666-Payment!prev_date)*$N$8*Payment!prev_prin_balance,2))</f>
        <v/>
      </c>
      <c r="F666" s="56"/>
      <c r="G666" s="99"/>
      <c r="H666" s="99"/>
      <c r="I666" s="58" t="str">
        <f>IF(B666="","",Payment!prev_fee_balance+G666-H666)</f>
        <v/>
      </c>
      <c r="J666" s="58" t="str">
        <f>IF(B666="","",IF(ISBLANK(D666),MIN(C666-H666,Payment!prev_int_balance+E666),0))</f>
        <v/>
      </c>
      <c r="K666" s="58" t="str">
        <f>IF(B666="","",(Payment!prev_int_balance+E666)-J666)</f>
        <v/>
      </c>
      <c r="L666" s="58" t="str">
        <f t="shared" si="0"/>
        <v/>
      </c>
      <c r="M666" s="58" t="str">
        <f>IF(B666="","",Payment!prev_prin_balance-L666)</f>
        <v/>
      </c>
      <c r="N666" s="58" t="str">
        <f t="shared" si="1"/>
        <v/>
      </c>
      <c r="O666" s="31"/>
      <c r="P666" s="78"/>
      <c r="Q666" s="31"/>
      <c r="R666" s="31"/>
      <c r="S666" s="31"/>
      <c r="T666" s="31"/>
      <c r="U666" s="31"/>
      <c r="V666" s="31"/>
      <c r="W666" s="31"/>
      <c r="X666" s="31"/>
      <c r="Y666" s="31"/>
      <c r="Z666" s="31"/>
    </row>
    <row r="667" spans="1:26" ht="12.75" customHeight="1" x14ac:dyDescent="0.3">
      <c r="A667" s="51" t="str">
        <f>IF(OR(Payment!prev_total_owed&lt;=0,Payment!prev_total_owed=""),"",Payment!prev_pmt_num+1)</f>
        <v/>
      </c>
      <c r="B667" s="84"/>
      <c r="C667" s="99"/>
      <c r="D667" s="100"/>
      <c r="E667" s="58" t="str">
        <f>IF(B667="","",ROUND((B667-Payment!prev_date)*$N$8*Payment!prev_prin_balance,2))</f>
        <v/>
      </c>
      <c r="F667" s="56"/>
      <c r="G667" s="99"/>
      <c r="H667" s="99"/>
      <c r="I667" s="58" t="str">
        <f>IF(B667="","",Payment!prev_fee_balance+G667-H667)</f>
        <v/>
      </c>
      <c r="J667" s="58" t="str">
        <f>IF(B667="","",IF(ISBLANK(D667),MIN(C667-H667,Payment!prev_int_balance+E667),0))</f>
        <v/>
      </c>
      <c r="K667" s="58" t="str">
        <f>IF(B667="","",(Payment!prev_int_balance+E667)-J667)</f>
        <v/>
      </c>
      <c r="L667" s="58" t="str">
        <f t="shared" si="0"/>
        <v/>
      </c>
      <c r="M667" s="58" t="str">
        <f>IF(B667="","",Payment!prev_prin_balance-L667)</f>
        <v/>
      </c>
      <c r="N667" s="58" t="str">
        <f t="shared" si="1"/>
        <v/>
      </c>
      <c r="O667" s="31"/>
      <c r="P667" s="78"/>
      <c r="Q667" s="31"/>
      <c r="R667" s="31"/>
      <c r="S667" s="31"/>
      <c r="T667" s="31"/>
      <c r="U667" s="31"/>
      <c r="V667" s="31"/>
      <c r="W667" s="31"/>
      <c r="X667" s="31"/>
      <c r="Y667" s="31"/>
      <c r="Z667" s="31"/>
    </row>
    <row r="668" spans="1:26" ht="12.75" customHeight="1" x14ac:dyDescent="0.3">
      <c r="A668" s="51" t="str">
        <f>IF(OR(Payment!prev_total_owed&lt;=0,Payment!prev_total_owed=""),"",Payment!prev_pmt_num+1)</f>
        <v/>
      </c>
      <c r="B668" s="84"/>
      <c r="C668" s="99"/>
      <c r="D668" s="100"/>
      <c r="E668" s="58" t="str">
        <f>IF(B668="","",ROUND((B668-Payment!prev_date)*$N$8*Payment!prev_prin_balance,2))</f>
        <v/>
      </c>
      <c r="F668" s="56"/>
      <c r="G668" s="99"/>
      <c r="H668" s="99"/>
      <c r="I668" s="58" t="str">
        <f>IF(B668="","",Payment!prev_fee_balance+G668-H668)</f>
        <v/>
      </c>
      <c r="J668" s="58" t="str">
        <f>IF(B668="","",IF(ISBLANK(D668),MIN(C668-H668,Payment!prev_int_balance+E668),0))</f>
        <v/>
      </c>
      <c r="K668" s="58" t="str">
        <f>IF(B668="","",(Payment!prev_int_balance+E668)-J668)</f>
        <v/>
      </c>
      <c r="L668" s="58" t="str">
        <f t="shared" si="0"/>
        <v/>
      </c>
      <c r="M668" s="58" t="str">
        <f>IF(B668="","",Payment!prev_prin_balance-L668)</f>
        <v/>
      </c>
      <c r="N668" s="58" t="str">
        <f t="shared" si="1"/>
        <v/>
      </c>
      <c r="O668" s="31"/>
      <c r="P668" s="78"/>
      <c r="Q668" s="31"/>
      <c r="R668" s="31"/>
      <c r="S668" s="31"/>
      <c r="T668" s="31"/>
      <c r="U668" s="31"/>
      <c r="V668" s="31"/>
      <c r="W668" s="31"/>
      <c r="X668" s="31"/>
      <c r="Y668" s="31"/>
      <c r="Z668" s="31"/>
    </row>
    <row r="669" spans="1:26" ht="12.75" customHeight="1" x14ac:dyDescent="0.3">
      <c r="A669" s="51" t="str">
        <f>IF(OR(Payment!prev_total_owed&lt;=0,Payment!prev_total_owed=""),"",Payment!prev_pmt_num+1)</f>
        <v/>
      </c>
      <c r="B669" s="84"/>
      <c r="C669" s="99"/>
      <c r="D669" s="100"/>
      <c r="E669" s="58" t="str">
        <f>IF(B669="","",ROUND((B669-Payment!prev_date)*$N$8*Payment!prev_prin_balance,2))</f>
        <v/>
      </c>
      <c r="F669" s="56"/>
      <c r="G669" s="99"/>
      <c r="H669" s="99"/>
      <c r="I669" s="58" t="str">
        <f>IF(B669="","",Payment!prev_fee_balance+G669-H669)</f>
        <v/>
      </c>
      <c r="J669" s="58" t="str">
        <f>IF(B669="","",IF(ISBLANK(D669),MIN(C669-H669,Payment!prev_int_balance+E669),0))</f>
        <v/>
      </c>
      <c r="K669" s="58" t="str">
        <f>IF(B669="","",(Payment!prev_int_balance+E669)-J669)</f>
        <v/>
      </c>
      <c r="L669" s="58" t="str">
        <f t="shared" si="0"/>
        <v/>
      </c>
      <c r="M669" s="58" t="str">
        <f>IF(B669="","",Payment!prev_prin_balance-L669)</f>
        <v/>
      </c>
      <c r="N669" s="58" t="str">
        <f t="shared" si="1"/>
        <v/>
      </c>
      <c r="O669" s="31"/>
      <c r="P669" s="78"/>
      <c r="Q669" s="31"/>
      <c r="R669" s="31"/>
      <c r="S669" s="31"/>
      <c r="T669" s="31"/>
      <c r="U669" s="31"/>
      <c r="V669" s="31"/>
      <c r="W669" s="31"/>
      <c r="X669" s="31"/>
      <c r="Y669" s="31"/>
      <c r="Z669" s="31"/>
    </row>
    <row r="670" spans="1:26" ht="12.75" customHeight="1" x14ac:dyDescent="0.3">
      <c r="A670" s="51" t="str">
        <f>IF(OR(Payment!prev_total_owed&lt;=0,Payment!prev_total_owed=""),"",Payment!prev_pmt_num+1)</f>
        <v/>
      </c>
      <c r="B670" s="84"/>
      <c r="C670" s="99"/>
      <c r="D670" s="100"/>
      <c r="E670" s="58" t="str">
        <f>IF(B670="","",ROUND((B670-Payment!prev_date)*$N$8*Payment!prev_prin_balance,2))</f>
        <v/>
      </c>
      <c r="F670" s="56"/>
      <c r="G670" s="99"/>
      <c r="H670" s="99"/>
      <c r="I670" s="58" t="str">
        <f>IF(B670="","",Payment!prev_fee_balance+G670-H670)</f>
        <v/>
      </c>
      <c r="J670" s="58" t="str">
        <f>IF(B670="","",IF(ISBLANK(D670),MIN(C670-H670,Payment!prev_int_balance+E670),0))</f>
        <v/>
      </c>
      <c r="K670" s="58" t="str">
        <f>IF(B670="","",(Payment!prev_int_balance+E670)-J670)</f>
        <v/>
      </c>
      <c r="L670" s="58" t="str">
        <f t="shared" si="0"/>
        <v/>
      </c>
      <c r="M670" s="58" t="str">
        <f>IF(B670="","",Payment!prev_prin_balance-L670)</f>
        <v/>
      </c>
      <c r="N670" s="58" t="str">
        <f t="shared" si="1"/>
        <v/>
      </c>
      <c r="O670" s="31"/>
      <c r="P670" s="78"/>
      <c r="Q670" s="31"/>
      <c r="R670" s="31"/>
      <c r="S670" s="31"/>
      <c r="T670" s="31"/>
      <c r="U670" s="31"/>
      <c r="V670" s="31"/>
      <c r="W670" s="31"/>
      <c r="X670" s="31"/>
      <c r="Y670" s="31"/>
      <c r="Z670" s="31"/>
    </row>
    <row r="671" spans="1:26" ht="12.75" customHeight="1" x14ac:dyDescent="0.3">
      <c r="A671" s="51" t="str">
        <f>IF(OR(Payment!prev_total_owed&lt;=0,Payment!prev_total_owed=""),"",Payment!prev_pmt_num+1)</f>
        <v/>
      </c>
      <c r="B671" s="84"/>
      <c r="C671" s="99"/>
      <c r="D671" s="100"/>
      <c r="E671" s="58" t="str">
        <f>IF(B671="","",ROUND((B671-Payment!prev_date)*$N$8*Payment!prev_prin_balance,2))</f>
        <v/>
      </c>
      <c r="F671" s="56"/>
      <c r="G671" s="99"/>
      <c r="H671" s="99"/>
      <c r="I671" s="58" t="str">
        <f>IF(B671="","",Payment!prev_fee_balance+G671-H671)</f>
        <v/>
      </c>
      <c r="J671" s="58" t="str">
        <f>IF(B671="","",IF(ISBLANK(D671),MIN(C671-H671,Payment!prev_int_balance+E671),0))</f>
        <v/>
      </c>
      <c r="K671" s="58" t="str">
        <f>IF(B671="","",(Payment!prev_int_balance+E671)-J671)</f>
        <v/>
      </c>
      <c r="L671" s="58" t="str">
        <f t="shared" si="0"/>
        <v/>
      </c>
      <c r="M671" s="58" t="str">
        <f>IF(B671="","",Payment!prev_prin_balance-L671)</f>
        <v/>
      </c>
      <c r="N671" s="58" t="str">
        <f t="shared" si="1"/>
        <v/>
      </c>
      <c r="O671" s="31"/>
      <c r="P671" s="78"/>
      <c r="Q671" s="31"/>
      <c r="R671" s="31"/>
      <c r="S671" s="31"/>
      <c r="T671" s="31"/>
      <c r="U671" s="31"/>
      <c r="V671" s="31"/>
      <c r="W671" s="31"/>
      <c r="X671" s="31"/>
      <c r="Y671" s="31"/>
      <c r="Z671" s="31"/>
    </row>
    <row r="672" spans="1:26" ht="12.75" customHeight="1" x14ac:dyDescent="0.3">
      <c r="A672" s="51" t="str">
        <f>IF(OR(Payment!prev_total_owed&lt;=0,Payment!prev_total_owed=""),"",Payment!prev_pmt_num+1)</f>
        <v/>
      </c>
      <c r="B672" s="84"/>
      <c r="C672" s="99"/>
      <c r="D672" s="100"/>
      <c r="E672" s="58" t="str">
        <f>IF(B672="","",ROUND((B672-Payment!prev_date)*$N$8*Payment!prev_prin_balance,2))</f>
        <v/>
      </c>
      <c r="F672" s="56"/>
      <c r="G672" s="99"/>
      <c r="H672" s="99"/>
      <c r="I672" s="58" t="str">
        <f>IF(B672="","",Payment!prev_fee_balance+G672-H672)</f>
        <v/>
      </c>
      <c r="J672" s="58" t="str">
        <f>IF(B672="","",IF(ISBLANK(D672),MIN(C672-H672,Payment!prev_int_balance+E672),0))</f>
        <v/>
      </c>
      <c r="K672" s="58" t="str">
        <f>IF(B672="","",(Payment!prev_int_balance+E672)-J672)</f>
        <v/>
      </c>
      <c r="L672" s="58" t="str">
        <f t="shared" si="0"/>
        <v/>
      </c>
      <c r="M672" s="58" t="str">
        <f>IF(B672="","",Payment!prev_prin_balance-L672)</f>
        <v/>
      </c>
      <c r="N672" s="58" t="str">
        <f t="shared" si="1"/>
        <v/>
      </c>
      <c r="O672" s="31"/>
      <c r="P672" s="78"/>
      <c r="Q672" s="31"/>
      <c r="R672" s="31"/>
      <c r="S672" s="31"/>
      <c r="T672" s="31"/>
      <c r="U672" s="31"/>
      <c r="V672" s="31"/>
      <c r="W672" s="31"/>
      <c r="X672" s="31"/>
      <c r="Y672" s="31"/>
      <c r="Z672" s="31"/>
    </row>
    <row r="673" spans="1:26" ht="12.75" customHeight="1" x14ac:dyDescent="0.3">
      <c r="A673" s="51" t="str">
        <f>IF(OR(Payment!prev_total_owed&lt;=0,Payment!prev_total_owed=""),"",Payment!prev_pmt_num+1)</f>
        <v/>
      </c>
      <c r="B673" s="84"/>
      <c r="C673" s="99"/>
      <c r="D673" s="100"/>
      <c r="E673" s="58" t="str">
        <f>IF(B673="","",ROUND((B673-Payment!prev_date)*$N$8*Payment!prev_prin_balance,2))</f>
        <v/>
      </c>
      <c r="F673" s="56"/>
      <c r="G673" s="99"/>
      <c r="H673" s="99"/>
      <c r="I673" s="58" t="str">
        <f>IF(B673="","",Payment!prev_fee_balance+G673-H673)</f>
        <v/>
      </c>
      <c r="J673" s="58" t="str">
        <f>IF(B673="","",IF(ISBLANK(D673),MIN(C673-H673,Payment!prev_int_balance+E673),0))</f>
        <v/>
      </c>
      <c r="K673" s="58" t="str">
        <f>IF(B673="","",(Payment!prev_int_balance+E673)-J673)</f>
        <v/>
      </c>
      <c r="L673" s="58" t="str">
        <f t="shared" si="0"/>
        <v/>
      </c>
      <c r="M673" s="58" t="str">
        <f>IF(B673="","",Payment!prev_prin_balance-L673)</f>
        <v/>
      </c>
      <c r="N673" s="58" t="str">
        <f t="shared" si="1"/>
        <v/>
      </c>
      <c r="O673" s="31"/>
      <c r="P673" s="78"/>
      <c r="Q673" s="31"/>
      <c r="R673" s="31"/>
      <c r="S673" s="31"/>
      <c r="T673" s="31"/>
      <c r="U673" s="31"/>
      <c r="V673" s="31"/>
      <c r="W673" s="31"/>
      <c r="X673" s="31"/>
      <c r="Y673" s="31"/>
      <c r="Z673" s="31"/>
    </row>
    <row r="674" spans="1:26" ht="12.75" customHeight="1" x14ac:dyDescent="0.3">
      <c r="A674" s="51" t="str">
        <f>IF(OR(Payment!prev_total_owed&lt;=0,Payment!prev_total_owed=""),"",Payment!prev_pmt_num+1)</f>
        <v/>
      </c>
      <c r="B674" s="84"/>
      <c r="C674" s="99"/>
      <c r="D674" s="100"/>
      <c r="E674" s="58" t="str">
        <f>IF(B674="","",ROUND((B674-Payment!prev_date)*$N$8*Payment!prev_prin_balance,2))</f>
        <v/>
      </c>
      <c r="F674" s="56"/>
      <c r="G674" s="99"/>
      <c r="H674" s="99"/>
      <c r="I674" s="58" t="str">
        <f>IF(B674="","",Payment!prev_fee_balance+G674-H674)</f>
        <v/>
      </c>
      <c r="J674" s="58" t="str">
        <f>IF(B674="","",IF(ISBLANK(D674),MIN(C674-H674,Payment!prev_int_balance+E674),0))</f>
        <v/>
      </c>
      <c r="K674" s="58" t="str">
        <f>IF(B674="","",(Payment!prev_int_balance+E674)-J674)</f>
        <v/>
      </c>
      <c r="L674" s="58" t="str">
        <f t="shared" si="0"/>
        <v/>
      </c>
      <c r="M674" s="58" t="str">
        <f>IF(B674="","",Payment!prev_prin_balance-L674)</f>
        <v/>
      </c>
      <c r="N674" s="58" t="str">
        <f t="shared" si="1"/>
        <v/>
      </c>
      <c r="O674" s="31"/>
      <c r="P674" s="78"/>
      <c r="Q674" s="31"/>
      <c r="R674" s="31"/>
      <c r="S674" s="31"/>
      <c r="T674" s="31"/>
      <c r="U674" s="31"/>
      <c r="V674" s="31"/>
      <c r="W674" s="31"/>
      <c r="X674" s="31"/>
      <c r="Y674" s="31"/>
      <c r="Z674" s="31"/>
    </row>
    <row r="675" spans="1:26" ht="12.75" customHeight="1" x14ac:dyDescent="0.3">
      <c r="A675" s="51" t="str">
        <f>IF(OR(Payment!prev_total_owed&lt;=0,Payment!prev_total_owed=""),"",Payment!prev_pmt_num+1)</f>
        <v/>
      </c>
      <c r="B675" s="84"/>
      <c r="C675" s="99"/>
      <c r="D675" s="100"/>
      <c r="E675" s="58" t="str">
        <f>IF(B675="","",ROUND((B675-Payment!prev_date)*$N$8*Payment!prev_prin_balance,2))</f>
        <v/>
      </c>
      <c r="F675" s="56"/>
      <c r="G675" s="99"/>
      <c r="H675" s="99"/>
      <c r="I675" s="58" t="str">
        <f>IF(B675="","",Payment!prev_fee_balance+G675-H675)</f>
        <v/>
      </c>
      <c r="J675" s="58" t="str">
        <f>IF(B675="","",IF(ISBLANK(D675),MIN(C675-H675,Payment!prev_int_balance+E675),0))</f>
        <v/>
      </c>
      <c r="K675" s="58" t="str">
        <f>IF(B675="","",(Payment!prev_int_balance+E675)-J675)</f>
        <v/>
      </c>
      <c r="L675" s="58" t="str">
        <f t="shared" si="0"/>
        <v/>
      </c>
      <c r="M675" s="58" t="str">
        <f>IF(B675="","",Payment!prev_prin_balance-L675)</f>
        <v/>
      </c>
      <c r="N675" s="58" t="str">
        <f t="shared" si="1"/>
        <v/>
      </c>
      <c r="O675" s="31"/>
      <c r="P675" s="78"/>
      <c r="Q675" s="31"/>
      <c r="R675" s="31"/>
      <c r="S675" s="31"/>
      <c r="T675" s="31"/>
      <c r="U675" s="31"/>
      <c r="V675" s="31"/>
      <c r="W675" s="31"/>
      <c r="X675" s="31"/>
      <c r="Y675" s="31"/>
      <c r="Z675" s="31"/>
    </row>
    <row r="676" spans="1:26" ht="12.75" customHeight="1" x14ac:dyDescent="0.3">
      <c r="A676" s="51" t="str">
        <f>IF(OR(Payment!prev_total_owed&lt;=0,Payment!prev_total_owed=""),"",Payment!prev_pmt_num+1)</f>
        <v/>
      </c>
      <c r="B676" s="84"/>
      <c r="C676" s="99"/>
      <c r="D676" s="100"/>
      <c r="E676" s="58" t="str">
        <f>IF(B676="","",ROUND((B676-Payment!prev_date)*$N$8*Payment!prev_prin_balance,2))</f>
        <v/>
      </c>
      <c r="F676" s="56"/>
      <c r="G676" s="99"/>
      <c r="H676" s="99"/>
      <c r="I676" s="58" t="str">
        <f>IF(B676="","",Payment!prev_fee_balance+G676-H676)</f>
        <v/>
      </c>
      <c r="J676" s="58" t="str">
        <f>IF(B676="","",IF(ISBLANK(D676),MIN(C676-H676,Payment!prev_int_balance+E676),0))</f>
        <v/>
      </c>
      <c r="K676" s="58" t="str">
        <f>IF(B676="","",(Payment!prev_int_balance+E676)-J676)</f>
        <v/>
      </c>
      <c r="L676" s="58" t="str">
        <f t="shared" si="0"/>
        <v/>
      </c>
      <c r="M676" s="58" t="str">
        <f>IF(B676="","",Payment!prev_prin_balance-L676)</f>
        <v/>
      </c>
      <c r="N676" s="58" t="str">
        <f t="shared" si="1"/>
        <v/>
      </c>
      <c r="O676" s="31"/>
      <c r="P676" s="78"/>
      <c r="Q676" s="31"/>
      <c r="R676" s="31"/>
      <c r="S676" s="31"/>
      <c r="T676" s="31"/>
      <c r="U676" s="31"/>
      <c r="V676" s="31"/>
      <c r="W676" s="31"/>
      <c r="X676" s="31"/>
      <c r="Y676" s="31"/>
      <c r="Z676" s="31"/>
    </row>
    <row r="677" spans="1:26" ht="12.75" customHeight="1" x14ac:dyDescent="0.3">
      <c r="A677" s="51" t="str">
        <f>IF(OR(Payment!prev_total_owed&lt;=0,Payment!prev_total_owed=""),"",Payment!prev_pmt_num+1)</f>
        <v/>
      </c>
      <c r="B677" s="84"/>
      <c r="C677" s="99"/>
      <c r="D677" s="100"/>
      <c r="E677" s="58" t="str">
        <f>IF(B677="","",ROUND((B677-Payment!prev_date)*$N$8*Payment!prev_prin_balance,2))</f>
        <v/>
      </c>
      <c r="F677" s="56"/>
      <c r="G677" s="99"/>
      <c r="H677" s="99"/>
      <c r="I677" s="58" t="str">
        <f>IF(B677="","",Payment!prev_fee_balance+G677-H677)</f>
        <v/>
      </c>
      <c r="J677" s="58" t="str">
        <f>IF(B677="","",IF(ISBLANK(D677),MIN(C677-H677,Payment!prev_int_balance+E677),0))</f>
        <v/>
      </c>
      <c r="K677" s="58" t="str">
        <f>IF(B677="","",(Payment!prev_int_balance+E677)-J677)</f>
        <v/>
      </c>
      <c r="L677" s="58" t="str">
        <f t="shared" si="0"/>
        <v/>
      </c>
      <c r="M677" s="58" t="str">
        <f>IF(B677="","",Payment!prev_prin_balance-L677)</f>
        <v/>
      </c>
      <c r="N677" s="58" t="str">
        <f t="shared" si="1"/>
        <v/>
      </c>
      <c r="O677" s="31"/>
      <c r="P677" s="78"/>
      <c r="Q677" s="31"/>
      <c r="R677" s="31"/>
      <c r="S677" s="31"/>
      <c r="T677" s="31"/>
      <c r="U677" s="31"/>
      <c r="V677" s="31"/>
      <c r="W677" s="31"/>
      <c r="X677" s="31"/>
      <c r="Y677" s="31"/>
      <c r="Z677" s="31"/>
    </row>
    <row r="678" spans="1:26" ht="12.75" customHeight="1" x14ac:dyDescent="0.3">
      <c r="A678" s="51" t="str">
        <f>IF(OR(Payment!prev_total_owed&lt;=0,Payment!prev_total_owed=""),"",Payment!prev_pmt_num+1)</f>
        <v/>
      </c>
      <c r="B678" s="84"/>
      <c r="C678" s="99"/>
      <c r="D678" s="100"/>
      <c r="E678" s="58" t="str">
        <f>IF(B678="","",ROUND((B678-Payment!prev_date)*$N$8*Payment!prev_prin_balance,2))</f>
        <v/>
      </c>
      <c r="F678" s="56"/>
      <c r="G678" s="99"/>
      <c r="H678" s="99"/>
      <c r="I678" s="58" t="str">
        <f>IF(B678="","",Payment!prev_fee_balance+G678-H678)</f>
        <v/>
      </c>
      <c r="J678" s="58" t="str">
        <f>IF(B678="","",IF(ISBLANK(D678),MIN(C678-H678,Payment!prev_int_balance+E678),0))</f>
        <v/>
      </c>
      <c r="K678" s="58" t="str">
        <f>IF(B678="","",(Payment!prev_int_balance+E678)-J678)</f>
        <v/>
      </c>
      <c r="L678" s="58" t="str">
        <f t="shared" si="0"/>
        <v/>
      </c>
      <c r="M678" s="58" t="str">
        <f>IF(B678="","",Payment!prev_prin_balance-L678)</f>
        <v/>
      </c>
      <c r="N678" s="58" t="str">
        <f t="shared" si="1"/>
        <v/>
      </c>
      <c r="O678" s="31"/>
      <c r="P678" s="78"/>
      <c r="Q678" s="31"/>
      <c r="R678" s="31"/>
      <c r="S678" s="31"/>
      <c r="T678" s="31"/>
      <c r="U678" s="31"/>
      <c r="V678" s="31"/>
      <c r="W678" s="31"/>
      <c r="X678" s="31"/>
      <c r="Y678" s="31"/>
      <c r="Z678" s="31"/>
    </row>
    <row r="679" spans="1:26" ht="12.75" customHeight="1" x14ac:dyDescent="0.3">
      <c r="A679" s="51" t="str">
        <f>IF(OR(Payment!prev_total_owed&lt;=0,Payment!prev_total_owed=""),"",Payment!prev_pmt_num+1)</f>
        <v/>
      </c>
      <c r="B679" s="84"/>
      <c r="C679" s="99"/>
      <c r="D679" s="100"/>
      <c r="E679" s="58" t="str">
        <f>IF(B679="","",ROUND((B679-Payment!prev_date)*$N$8*Payment!prev_prin_balance,2))</f>
        <v/>
      </c>
      <c r="F679" s="56"/>
      <c r="G679" s="99"/>
      <c r="H679" s="99"/>
      <c r="I679" s="58" t="str">
        <f>IF(B679="","",Payment!prev_fee_balance+G679-H679)</f>
        <v/>
      </c>
      <c r="J679" s="58" t="str">
        <f>IF(B679="","",IF(ISBLANK(D679),MIN(C679-H679,Payment!prev_int_balance+E679),0))</f>
        <v/>
      </c>
      <c r="K679" s="58" t="str">
        <f>IF(B679="","",(Payment!prev_int_balance+E679)-J679)</f>
        <v/>
      </c>
      <c r="L679" s="58" t="str">
        <f t="shared" si="0"/>
        <v/>
      </c>
      <c r="M679" s="58" t="str">
        <f>IF(B679="","",Payment!prev_prin_balance-L679)</f>
        <v/>
      </c>
      <c r="N679" s="58" t="str">
        <f t="shared" si="1"/>
        <v/>
      </c>
      <c r="O679" s="31"/>
      <c r="P679" s="78"/>
      <c r="Q679" s="31"/>
      <c r="R679" s="31"/>
      <c r="S679" s="31"/>
      <c r="T679" s="31"/>
      <c r="U679" s="31"/>
      <c r="V679" s="31"/>
      <c r="W679" s="31"/>
      <c r="X679" s="31"/>
      <c r="Y679" s="31"/>
      <c r="Z679" s="31"/>
    </row>
    <row r="680" spans="1:26" ht="12.75" customHeight="1" x14ac:dyDescent="0.3">
      <c r="A680" s="51" t="str">
        <f>IF(OR(Payment!prev_total_owed&lt;=0,Payment!prev_total_owed=""),"",Payment!prev_pmt_num+1)</f>
        <v/>
      </c>
      <c r="B680" s="84"/>
      <c r="C680" s="99"/>
      <c r="D680" s="100"/>
      <c r="E680" s="58" t="str">
        <f>IF(B680="","",ROUND((B680-Payment!prev_date)*$N$8*Payment!prev_prin_balance,2))</f>
        <v/>
      </c>
      <c r="F680" s="56"/>
      <c r="G680" s="99"/>
      <c r="H680" s="99"/>
      <c r="I680" s="58" t="str">
        <f>IF(B680="","",Payment!prev_fee_balance+G680-H680)</f>
        <v/>
      </c>
      <c r="J680" s="58" t="str">
        <f>IF(B680="","",IF(ISBLANK(D680),MIN(C680-H680,Payment!prev_int_balance+E680),0))</f>
        <v/>
      </c>
      <c r="K680" s="58" t="str">
        <f>IF(B680="","",(Payment!prev_int_balance+E680)-J680)</f>
        <v/>
      </c>
      <c r="L680" s="58" t="str">
        <f t="shared" si="0"/>
        <v/>
      </c>
      <c r="M680" s="58" t="str">
        <f>IF(B680="","",Payment!prev_prin_balance-L680)</f>
        <v/>
      </c>
      <c r="N680" s="58" t="str">
        <f t="shared" si="1"/>
        <v/>
      </c>
      <c r="O680" s="31"/>
      <c r="P680" s="78"/>
      <c r="Q680" s="31"/>
      <c r="R680" s="31"/>
      <c r="S680" s="31"/>
      <c r="T680" s="31"/>
      <c r="U680" s="31"/>
      <c r="V680" s="31"/>
      <c r="W680" s="31"/>
      <c r="X680" s="31"/>
      <c r="Y680" s="31"/>
      <c r="Z680" s="31"/>
    </row>
    <row r="681" spans="1:26" ht="12.75" customHeight="1" x14ac:dyDescent="0.3">
      <c r="A681" s="51" t="str">
        <f>IF(OR(Payment!prev_total_owed&lt;=0,Payment!prev_total_owed=""),"",Payment!prev_pmt_num+1)</f>
        <v/>
      </c>
      <c r="B681" s="84"/>
      <c r="C681" s="99"/>
      <c r="D681" s="100"/>
      <c r="E681" s="58" t="str">
        <f>IF(B681="","",ROUND((B681-Payment!prev_date)*$N$8*Payment!prev_prin_balance,2))</f>
        <v/>
      </c>
      <c r="F681" s="56"/>
      <c r="G681" s="99"/>
      <c r="H681" s="99"/>
      <c r="I681" s="58" t="str">
        <f>IF(B681="","",Payment!prev_fee_balance+G681-H681)</f>
        <v/>
      </c>
      <c r="J681" s="58" t="str">
        <f>IF(B681="","",IF(ISBLANK(D681),MIN(C681-H681,Payment!prev_int_balance+E681),0))</f>
        <v/>
      </c>
      <c r="K681" s="58" t="str">
        <f>IF(B681="","",(Payment!prev_int_balance+E681)-J681)</f>
        <v/>
      </c>
      <c r="L681" s="58" t="str">
        <f t="shared" si="0"/>
        <v/>
      </c>
      <c r="M681" s="58" t="str">
        <f>IF(B681="","",Payment!prev_prin_balance-L681)</f>
        <v/>
      </c>
      <c r="N681" s="58" t="str">
        <f t="shared" si="1"/>
        <v/>
      </c>
      <c r="O681" s="31"/>
      <c r="P681" s="78"/>
      <c r="Q681" s="31"/>
      <c r="R681" s="31"/>
      <c r="S681" s="31"/>
      <c r="T681" s="31"/>
      <c r="U681" s="31"/>
      <c r="V681" s="31"/>
      <c r="W681" s="31"/>
      <c r="X681" s="31"/>
      <c r="Y681" s="31"/>
      <c r="Z681" s="31"/>
    </row>
    <row r="682" spans="1:26" ht="12.75" customHeight="1" x14ac:dyDescent="0.3">
      <c r="A682" s="51" t="str">
        <f>IF(OR(Payment!prev_total_owed&lt;=0,Payment!prev_total_owed=""),"",Payment!prev_pmt_num+1)</f>
        <v/>
      </c>
      <c r="B682" s="84"/>
      <c r="C682" s="99"/>
      <c r="D682" s="100"/>
      <c r="E682" s="58" t="str">
        <f>IF(B682="","",ROUND((B682-Payment!prev_date)*$N$8*Payment!prev_prin_balance,2))</f>
        <v/>
      </c>
      <c r="F682" s="56"/>
      <c r="G682" s="99"/>
      <c r="H682" s="99"/>
      <c r="I682" s="58" t="str">
        <f>IF(B682="","",Payment!prev_fee_balance+G682-H682)</f>
        <v/>
      </c>
      <c r="J682" s="58" t="str">
        <f>IF(B682="","",IF(ISBLANK(D682),MIN(C682-H682,Payment!prev_int_balance+E682),0))</f>
        <v/>
      </c>
      <c r="K682" s="58" t="str">
        <f>IF(B682="","",(Payment!prev_int_balance+E682)-J682)</f>
        <v/>
      </c>
      <c r="L682" s="58" t="str">
        <f t="shared" si="0"/>
        <v/>
      </c>
      <c r="M682" s="58" t="str">
        <f>IF(B682="","",Payment!prev_prin_balance-L682)</f>
        <v/>
      </c>
      <c r="N682" s="58" t="str">
        <f t="shared" si="1"/>
        <v/>
      </c>
      <c r="O682" s="31"/>
      <c r="P682" s="78"/>
      <c r="Q682" s="31"/>
      <c r="R682" s="31"/>
      <c r="S682" s="31"/>
      <c r="T682" s="31"/>
      <c r="U682" s="31"/>
      <c r="V682" s="31"/>
      <c r="W682" s="31"/>
      <c r="X682" s="31"/>
      <c r="Y682" s="31"/>
      <c r="Z682" s="31"/>
    </row>
    <row r="683" spans="1:26" ht="12.75" customHeight="1" x14ac:dyDescent="0.3">
      <c r="A683" s="51" t="str">
        <f>IF(OR(Payment!prev_total_owed&lt;=0,Payment!prev_total_owed=""),"",Payment!prev_pmt_num+1)</f>
        <v/>
      </c>
      <c r="B683" s="84"/>
      <c r="C683" s="99"/>
      <c r="D683" s="100"/>
      <c r="E683" s="58" t="str">
        <f>IF(B683="","",ROUND((B683-Payment!prev_date)*$N$8*Payment!prev_prin_balance,2))</f>
        <v/>
      </c>
      <c r="F683" s="56"/>
      <c r="G683" s="99"/>
      <c r="H683" s="99"/>
      <c r="I683" s="58" t="str">
        <f>IF(B683="","",Payment!prev_fee_balance+G683-H683)</f>
        <v/>
      </c>
      <c r="J683" s="58" t="str">
        <f>IF(B683="","",IF(ISBLANK(D683),MIN(C683-H683,Payment!prev_int_balance+E683),0))</f>
        <v/>
      </c>
      <c r="K683" s="58" t="str">
        <f>IF(B683="","",(Payment!prev_int_balance+E683)-J683)</f>
        <v/>
      </c>
      <c r="L683" s="58" t="str">
        <f t="shared" si="0"/>
        <v/>
      </c>
      <c r="M683" s="58" t="str">
        <f>IF(B683="","",Payment!prev_prin_balance-L683)</f>
        <v/>
      </c>
      <c r="N683" s="58" t="str">
        <f t="shared" si="1"/>
        <v/>
      </c>
      <c r="O683" s="31"/>
      <c r="P683" s="78"/>
      <c r="Q683" s="31"/>
      <c r="R683" s="31"/>
      <c r="S683" s="31"/>
      <c r="T683" s="31"/>
      <c r="U683" s="31"/>
      <c r="V683" s="31"/>
      <c r="W683" s="31"/>
      <c r="X683" s="31"/>
      <c r="Y683" s="31"/>
      <c r="Z683" s="31"/>
    </row>
    <row r="684" spans="1:26" ht="12.75" customHeight="1" x14ac:dyDescent="0.3">
      <c r="A684" s="51" t="str">
        <f>IF(OR(Payment!prev_total_owed&lt;=0,Payment!prev_total_owed=""),"",Payment!prev_pmt_num+1)</f>
        <v/>
      </c>
      <c r="B684" s="84"/>
      <c r="C684" s="99"/>
      <c r="D684" s="100"/>
      <c r="E684" s="58" t="str">
        <f>IF(B684="","",ROUND((B684-Payment!prev_date)*$N$8*Payment!prev_prin_balance,2))</f>
        <v/>
      </c>
      <c r="F684" s="56"/>
      <c r="G684" s="99"/>
      <c r="H684" s="99"/>
      <c r="I684" s="58" t="str">
        <f>IF(B684="","",Payment!prev_fee_balance+G684-H684)</f>
        <v/>
      </c>
      <c r="J684" s="58" t="str">
        <f>IF(B684="","",IF(ISBLANK(D684),MIN(C684-H684,Payment!prev_int_balance+E684),0))</f>
        <v/>
      </c>
      <c r="K684" s="58" t="str">
        <f>IF(B684="","",(Payment!prev_int_balance+E684)-J684)</f>
        <v/>
      </c>
      <c r="L684" s="58" t="str">
        <f t="shared" si="0"/>
        <v/>
      </c>
      <c r="M684" s="58" t="str">
        <f>IF(B684="","",Payment!prev_prin_balance-L684)</f>
        <v/>
      </c>
      <c r="N684" s="58" t="str">
        <f t="shared" si="1"/>
        <v/>
      </c>
      <c r="O684" s="31"/>
      <c r="P684" s="78"/>
      <c r="Q684" s="31"/>
      <c r="R684" s="31"/>
      <c r="S684" s="31"/>
      <c r="T684" s="31"/>
      <c r="U684" s="31"/>
      <c r="V684" s="31"/>
      <c r="W684" s="31"/>
      <c r="X684" s="31"/>
      <c r="Y684" s="31"/>
      <c r="Z684" s="31"/>
    </row>
    <row r="685" spans="1:26" ht="12.75" customHeight="1" x14ac:dyDescent="0.3">
      <c r="A685" s="51" t="str">
        <f>IF(OR(Payment!prev_total_owed&lt;=0,Payment!prev_total_owed=""),"",Payment!prev_pmt_num+1)</f>
        <v/>
      </c>
      <c r="B685" s="84"/>
      <c r="C685" s="99"/>
      <c r="D685" s="100"/>
      <c r="E685" s="58" t="str">
        <f>IF(B685="","",ROUND((B685-Payment!prev_date)*$N$8*Payment!prev_prin_balance,2))</f>
        <v/>
      </c>
      <c r="F685" s="56"/>
      <c r="G685" s="99"/>
      <c r="H685" s="99"/>
      <c r="I685" s="58" t="str">
        <f>IF(B685="","",Payment!prev_fee_balance+G685-H685)</f>
        <v/>
      </c>
      <c r="J685" s="58" t="str">
        <f>IF(B685="","",IF(ISBLANK(D685),MIN(C685-H685,Payment!prev_int_balance+E685),0))</f>
        <v/>
      </c>
      <c r="K685" s="58" t="str">
        <f>IF(B685="","",(Payment!prev_int_balance+E685)-J685)</f>
        <v/>
      </c>
      <c r="L685" s="58" t="str">
        <f t="shared" si="0"/>
        <v/>
      </c>
      <c r="M685" s="58" t="str">
        <f>IF(B685="","",Payment!prev_prin_balance-L685)</f>
        <v/>
      </c>
      <c r="N685" s="58" t="str">
        <f t="shared" si="1"/>
        <v/>
      </c>
      <c r="O685" s="31"/>
      <c r="P685" s="78"/>
      <c r="Q685" s="31"/>
      <c r="R685" s="31"/>
      <c r="S685" s="31"/>
      <c r="T685" s="31"/>
      <c r="U685" s="31"/>
      <c r="V685" s="31"/>
      <c r="W685" s="31"/>
      <c r="X685" s="31"/>
      <c r="Y685" s="31"/>
      <c r="Z685" s="31"/>
    </row>
    <row r="686" spans="1:26" ht="12.75" customHeight="1" x14ac:dyDescent="0.3">
      <c r="A686" s="51" t="str">
        <f>IF(OR(Payment!prev_total_owed&lt;=0,Payment!prev_total_owed=""),"",Payment!prev_pmt_num+1)</f>
        <v/>
      </c>
      <c r="B686" s="84"/>
      <c r="C686" s="99"/>
      <c r="D686" s="100"/>
      <c r="E686" s="58" t="str">
        <f>IF(B686="","",ROUND((B686-Payment!prev_date)*$N$8*Payment!prev_prin_balance,2))</f>
        <v/>
      </c>
      <c r="F686" s="56"/>
      <c r="G686" s="99"/>
      <c r="H686" s="99"/>
      <c r="I686" s="58" t="str">
        <f>IF(B686="","",Payment!prev_fee_balance+G686-H686)</f>
        <v/>
      </c>
      <c r="J686" s="58" t="str">
        <f>IF(B686="","",IF(ISBLANK(D686),MIN(C686-H686,Payment!prev_int_balance+E686),0))</f>
        <v/>
      </c>
      <c r="K686" s="58" t="str">
        <f>IF(B686="","",(Payment!prev_int_balance+E686)-J686)</f>
        <v/>
      </c>
      <c r="L686" s="58" t="str">
        <f t="shared" si="0"/>
        <v/>
      </c>
      <c r="M686" s="58" t="str">
        <f>IF(B686="","",Payment!prev_prin_balance-L686)</f>
        <v/>
      </c>
      <c r="N686" s="58" t="str">
        <f t="shared" si="1"/>
        <v/>
      </c>
      <c r="O686" s="31"/>
      <c r="P686" s="78"/>
      <c r="Q686" s="31"/>
      <c r="R686" s="31"/>
      <c r="S686" s="31"/>
      <c r="T686" s="31"/>
      <c r="U686" s="31"/>
      <c r="V686" s="31"/>
      <c r="W686" s="31"/>
      <c r="X686" s="31"/>
      <c r="Y686" s="31"/>
      <c r="Z686" s="31"/>
    </row>
    <row r="687" spans="1:26" ht="12.75" customHeight="1" x14ac:dyDescent="0.3">
      <c r="A687" s="51" t="str">
        <f>IF(OR(Payment!prev_total_owed&lt;=0,Payment!prev_total_owed=""),"",Payment!prev_pmt_num+1)</f>
        <v/>
      </c>
      <c r="B687" s="84"/>
      <c r="C687" s="99"/>
      <c r="D687" s="100"/>
      <c r="E687" s="58" t="str">
        <f>IF(B687="","",ROUND((B687-Payment!prev_date)*$N$8*Payment!prev_prin_balance,2))</f>
        <v/>
      </c>
      <c r="F687" s="56"/>
      <c r="G687" s="99"/>
      <c r="H687" s="99"/>
      <c r="I687" s="58" t="str">
        <f>IF(B687="","",Payment!prev_fee_balance+G687-H687)</f>
        <v/>
      </c>
      <c r="J687" s="58" t="str">
        <f>IF(B687="","",IF(ISBLANK(D687),MIN(C687-H687,Payment!prev_int_balance+E687),0))</f>
        <v/>
      </c>
      <c r="K687" s="58" t="str">
        <f>IF(B687="","",(Payment!prev_int_balance+E687)-J687)</f>
        <v/>
      </c>
      <c r="L687" s="58" t="str">
        <f t="shared" si="0"/>
        <v/>
      </c>
      <c r="M687" s="58" t="str">
        <f>IF(B687="","",Payment!prev_prin_balance-L687)</f>
        <v/>
      </c>
      <c r="N687" s="58" t="str">
        <f t="shared" si="1"/>
        <v/>
      </c>
      <c r="O687" s="31"/>
      <c r="P687" s="78"/>
      <c r="Q687" s="31"/>
      <c r="R687" s="31"/>
      <c r="S687" s="31"/>
      <c r="T687" s="31"/>
      <c r="U687" s="31"/>
      <c r="V687" s="31"/>
      <c r="W687" s="31"/>
      <c r="X687" s="31"/>
      <c r="Y687" s="31"/>
      <c r="Z687" s="31"/>
    </row>
    <row r="688" spans="1:26" ht="12.75" customHeight="1" x14ac:dyDescent="0.3">
      <c r="A688" s="51" t="str">
        <f>IF(OR(Payment!prev_total_owed&lt;=0,Payment!prev_total_owed=""),"",Payment!prev_pmt_num+1)</f>
        <v/>
      </c>
      <c r="B688" s="84"/>
      <c r="C688" s="99"/>
      <c r="D688" s="100"/>
      <c r="E688" s="58" t="str">
        <f>IF(B688="","",ROUND((B688-Payment!prev_date)*$N$8*Payment!prev_prin_balance,2))</f>
        <v/>
      </c>
      <c r="F688" s="56"/>
      <c r="G688" s="99"/>
      <c r="H688" s="99"/>
      <c r="I688" s="58" t="str">
        <f>IF(B688="","",Payment!prev_fee_balance+G688-H688)</f>
        <v/>
      </c>
      <c r="J688" s="58" t="str">
        <f>IF(B688="","",IF(ISBLANK(D688),MIN(C688-H688,Payment!prev_int_balance+E688),0))</f>
        <v/>
      </c>
      <c r="K688" s="58" t="str">
        <f>IF(B688="","",(Payment!prev_int_balance+E688)-J688)</f>
        <v/>
      </c>
      <c r="L688" s="58" t="str">
        <f t="shared" si="0"/>
        <v/>
      </c>
      <c r="M688" s="58" t="str">
        <f>IF(B688="","",Payment!prev_prin_balance-L688)</f>
        <v/>
      </c>
      <c r="N688" s="58" t="str">
        <f t="shared" si="1"/>
        <v/>
      </c>
      <c r="O688" s="31"/>
      <c r="P688" s="78"/>
      <c r="Q688" s="31"/>
      <c r="R688" s="31"/>
      <c r="S688" s="31"/>
      <c r="T688" s="31"/>
      <c r="U688" s="31"/>
      <c r="V688" s="31"/>
      <c r="W688" s="31"/>
      <c r="X688" s="31"/>
      <c r="Y688" s="31"/>
      <c r="Z688" s="31"/>
    </row>
    <row r="689" spans="1:26" ht="12.75" customHeight="1" x14ac:dyDescent="0.3">
      <c r="A689" s="51" t="str">
        <f>IF(OR(Payment!prev_total_owed&lt;=0,Payment!prev_total_owed=""),"",Payment!prev_pmt_num+1)</f>
        <v/>
      </c>
      <c r="B689" s="84"/>
      <c r="C689" s="99"/>
      <c r="D689" s="100"/>
      <c r="E689" s="58" t="str">
        <f>IF(B689="","",ROUND((B689-Payment!prev_date)*$N$8*Payment!prev_prin_balance,2))</f>
        <v/>
      </c>
      <c r="F689" s="56"/>
      <c r="G689" s="99"/>
      <c r="H689" s="99"/>
      <c r="I689" s="58" t="str">
        <f>IF(B689="","",Payment!prev_fee_balance+G689-H689)</f>
        <v/>
      </c>
      <c r="J689" s="58" t="str">
        <f>IF(B689="","",IF(ISBLANK(D689),MIN(C689-H689,Payment!prev_int_balance+E689),0))</f>
        <v/>
      </c>
      <c r="K689" s="58" t="str">
        <f>IF(B689="","",(Payment!prev_int_balance+E689)-J689)</f>
        <v/>
      </c>
      <c r="L689" s="58" t="str">
        <f t="shared" si="0"/>
        <v/>
      </c>
      <c r="M689" s="58" t="str">
        <f>IF(B689="","",Payment!prev_prin_balance-L689)</f>
        <v/>
      </c>
      <c r="N689" s="58" t="str">
        <f t="shared" si="1"/>
        <v/>
      </c>
      <c r="O689" s="31"/>
      <c r="P689" s="78"/>
      <c r="Q689" s="31"/>
      <c r="R689" s="31"/>
      <c r="S689" s="31"/>
      <c r="T689" s="31"/>
      <c r="U689" s="31"/>
      <c r="V689" s="31"/>
      <c r="W689" s="31"/>
      <c r="X689" s="31"/>
      <c r="Y689" s="31"/>
      <c r="Z689" s="31"/>
    </row>
    <row r="690" spans="1:26" ht="12.75" customHeight="1" x14ac:dyDescent="0.3">
      <c r="A690" s="51" t="str">
        <f>IF(OR(Payment!prev_total_owed&lt;=0,Payment!prev_total_owed=""),"",Payment!prev_pmt_num+1)</f>
        <v/>
      </c>
      <c r="B690" s="84"/>
      <c r="C690" s="99"/>
      <c r="D690" s="100"/>
      <c r="E690" s="58" t="str">
        <f>IF(B690="","",ROUND((B690-Payment!prev_date)*$N$8*Payment!prev_prin_balance,2))</f>
        <v/>
      </c>
      <c r="F690" s="56"/>
      <c r="G690" s="99"/>
      <c r="H690" s="99"/>
      <c r="I690" s="58" t="str">
        <f>IF(B690="","",Payment!prev_fee_balance+G690-H690)</f>
        <v/>
      </c>
      <c r="J690" s="58" t="str">
        <f>IF(B690="","",IF(ISBLANK(D690),MIN(C690-H690,Payment!prev_int_balance+E690),0))</f>
        <v/>
      </c>
      <c r="K690" s="58" t="str">
        <f>IF(B690="","",(Payment!prev_int_balance+E690)-J690)</f>
        <v/>
      </c>
      <c r="L690" s="58" t="str">
        <f t="shared" si="0"/>
        <v/>
      </c>
      <c r="M690" s="58" t="str">
        <f>IF(B690="","",Payment!prev_prin_balance-L690)</f>
        <v/>
      </c>
      <c r="N690" s="58" t="str">
        <f t="shared" si="1"/>
        <v/>
      </c>
      <c r="O690" s="31"/>
      <c r="P690" s="78"/>
      <c r="Q690" s="31"/>
      <c r="R690" s="31"/>
      <c r="S690" s="31"/>
      <c r="T690" s="31"/>
      <c r="U690" s="31"/>
      <c r="V690" s="31"/>
      <c r="W690" s="31"/>
      <c r="X690" s="31"/>
      <c r="Y690" s="31"/>
      <c r="Z690" s="31"/>
    </row>
    <row r="691" spans="1:26" ht="12.75" customHeight="1" x14ac:dyDescent="0.3">
      <c r="A691" s="51" t="str">
        <f>IF(OR(Payment!prev_total_owed&lt;=0,Payment!prev_total_owed=""),"",Payment!prev_pmt_num+1)</f>
        <v/>
      </c>
      <c r="B691" s="84"/>
      <c r="C691" s="99"/>
      <c r="D691" s="100"/>
      <c r="E691" s="58" t="str">
        <f>IF(B691="","",ROUND((B691-Payment!prev_date)*$N$8*Payment!prev_prin_balance,2))</f>
        <v/>
      </c>
      <c r="F691" s="56"/>
      <c r="G691" s="99"/>
      <c r="H691" s="99"/>
      <c r="I691" s="58" t="str">
        <f>IF(B691="","",Payment!prev_fee_balance+G691-H691)</f>
        <v/>
      </c>
      <c r="J691" s="58" t="str">
        <f>IF(B691="","",IF(ISBLANK(D691),MIN(C691-H691,Payment!prev_int_balance+E691),0))</f>
        <v/>
      </c>
      <c r="K691" s="58" t="str">
        <f>IF(B691="","",(Payment!prev_int_balance+E691)-J691)</f>
        <v/>
      </c>
      <c r="L691" s="58" t="str">
        <f t="shared" si="0"/>
        <v/>
      </c>
      <c r="M691" s="58" t="str">
        <f>IF(B691="","",Payment!prev_prin_balance-L691)</f>
        <v/>
      </c>
      <c r="N691" s="58" t="str">
        <f t="shared" si="1"/>
        <v/>
      </c>
      <c r="O691" s="31"/>
      <c r="P691" s="78"/>
      <c r="Q691" s="31"/>
      <c r="R691" s="31"/>
      <c r="S691" s="31"/>
      <c r="T691" s="31"/>
      <c r="U691" s="31"/>
      <c r="V691" s="31"/>
      <c r="W691" s="31"/>
      <c r="X691" s="31"/>
      <c r="Y691" s="31"/>
      <c r="Z691" s="31"/>
    </row>
    <row r="692" spans="1:26" ht="12.75" customHeight="1" x14ac:dyDescent="0.3">
      <c r="A692" s="51" t="str">
        <f>IF(OR(Payment!prev_total_owed&lt;=0,Payment!prev_total_owed=""),"",Payment!prev_pmt_num+1)</f>
        <v/>
      </c>
      <c r="B692" s="84"/>
      <c r="C692" s="99"/>
      <c r="D692" s="100"/>
      <c r="E692" s="58" t="str">
        <f>IF(B692="","",ROUND((B692-Payment!prev_date)*$N$8*Payment!prev_prin_balance,2))</f>
        <v/>
      </c>
      <c r="F692" s="56"/>
      <c r="G692" s="99"/>
      <c r="H692" s="99"/>
      <c r="I692" s="58" t="str">
        <f>IF(B692="","",Payment!prev_fee_balance+G692-H692)</f>
        <v/>
      </c>
      <c r="J692" s="58" t="str">
        <f>IF(B692="","",IF(ISBLANK(D692),MIN(C692-H692,Payment!prev_int_balance+E692),0))</f>
        <v/>
      </c>
      <c r="K692" s="58" t="str">
        <f>IF(B692="","",(Payment!prev_int_balance+E692)-J692)</f>
        <v/>
      </c>
      <c r="L692" s="58" t="str">
        <f t="shared" si="0"/>
        <v/>
      </c>
      <c r="M692" s="58" t="str">
        <f>IF(B692="","",Payment!prev_prin_balance-L692)</f>
        <v/>
      </c>
      <c r="N692" s="58" t="str">
        <f t="shared" si="1"/>
        <v/>
      </c>
      <c r="O692" s="31"/>
      <c r="P692" s="78"/>
      <c r="Q692" s="31"/>
      <c r="R692" s="31"/>
      <c r="S692" s="31"/>
      <c r="T692" s="31"/>
      <c r="U692" s="31"/>
      <c r="V692" s="31"/>
      <c r="W692" s="31"/>
      <c r="X692" s="31"/>
      <c r="Y692" s="31"/>
      <c r="Z692" s="31"/>
    </row>
    <row r="693" spans="1:26" ht="12.75" customHeight="1" x14ac:dyDescent="0.3">
      <c r="A693" s="51" t="str">
        <f>IF(OR(Payment!prev_total_owed&lt;=0,Payment!prev_total_owed=""),"",Payment!prev_pmt_num+1)</f>
        <v/>
      </c>
      <c r="B693" s="84"/>
      <c r="C693" s="99"/>
      <c r="D693" s="100"/>
      <c r="E693" s="58" t="str">
        <f>IF(B693="","",ROUND((B693-Payment!prev_date)*$N$8*Payment!prev_prin_balance,2))</f>
        <v/>
      </c>
      <c r="F693" s="56"/>
      <c r="G693" s="99"/>
      <c r="H693" s="99"/>
      <c r="I693" s="58" t="str">
        <f>IF(B693="","",Payment!prev_fee_balance+G693-H693)</f>
        <v/>
      </c>
      <c r="J693" s="58" t="str">
        <f>IF(B693="","",IF(ISBLANK(D693),MIN(C693-H693,Payment!prev_int_balance+E693),0))</f>
        <v/>
      </c>
      <c r="K693" s="58" t="str">
        <f>IF(B693="","",(Payment!prev_int_balance+E693)-J693)</f>
        <v/>
      </c>
      <c r="L693" s="58" t="str">
        <f t="shared" si="0"/>
        <v/>
      </c>
      <c r="M693" s="58" t="str">
        <f>IF(B693="","",Payment!prev_prin_balance-L693)</f>
        <v/>
      </c>
      <c r="N693" s="58" t="str">
        <f t="shared" si="1"/>
        <v/>
      </c>
      <c r="O693" s="31"/>
      <c r="P693" s="78"/>
      <c r="Q693" s="31"/>
      <c r="R693" s="31"/>
      <c r="S693" s="31"/>
      <c r="T693" s="31"/>
      <c r="U693" s="31"/>
      <c r="V693" s="31"/>
      <c r="W693" s="31"/>
      <c r="X693" s="31"/>
      <c r="Y693" s="31"/>
      <c r="Z693" s="31"/>
    </row>
    <row r="694" spans="1:26" ht="12.75" customHeight="1" x14ac:dyDescent="0.3">
      <c r="A694" s="51" t="str">
        <f>IF(OR(Payment!prev_total_owed&lt;=0,Payment!prev_total_owed=""),"",Payment!prev_pmt_num+1)</f>
        <v/>
      </c>
      <c r="B694" s="84"/>
      <c r="C694" s="99"/>
      <c r="D694" s="100"/>
      <c r="E694" s="58" t="str">
        <f>IF(B694="","",ROUND((B694-Payment!prev_date)*$N$8*Payment!prev_prin_balance,2))</f>
        <v/>
      </c>
      <c r="F694" s="56"/>
      <c r="G694" s="99"/>
      <c r="H694" s="99"/>
      <c r="I694" s="58" t="str">
        <f>IF(B694="","",Payment!prev_fee_balance+G694-H694)</f>
        <v/>
      </c>
      <c r="J694" s="58" t="str">
        <f>IF(B694="","",IF(ISBLANK(D694),MIN(C694-H694,Payment!prev_int_balance+E694),0))</f>
        <v/>
      </c>
      <c r="K694" s="58" t="str">
        <f>IF(B694="","",(Payment!prev_int_balance+E694)-J694)</f>
        <v/>
      </c>
      <c r="L694" s="58" t="str">
        <f t="shared" si="0"/>
        <v/>
      </c>
      <c r="M694" s="58" t="str">
        <f>IF(B694="","",Payment!prev_prin_balance-L694)</f>
        <v/>
      </c>
      <c r="N694" s="58" t="str">
        <f t="shared" si="1"/>
        <v/>
      </c>
      <c r="O694" s="31"/>
      <c r="P694" s="78"/>
      <c r="Q694" s="31"/>
      <c r="R694" s="31"/>
      <c r="S694" s="31"/>
      <c r="T694" s="31"/>
      <c r="U694" s="31"/>
      <c r="V694" s="31"/>
      <c r="W694" s="31"/>
      <c r="X694" s="31"/>
      <c r="Y694" s="31"/>
      <c r="Z694" s="31"/>
    </row>
    <row r="695" spans="1:26" ht="12.75" customHeight="1" x14ac:dyDescent="0.3">
      <c r="A695" s="51" t="str">
        <f>IF(OR(Payment!prev_total_owed&lt;=0,Payment!prev_total_owed=""),"",Payment!prev_pmt_num+1)</f>
        <v/>
      </c>
      <c r="B695" s="84"/>
      <c r="C695" s="99"/>
      <c r="D695" s="100"/>
      <c r="E695" s="58" t="str">
        <f>IF(B695="","",ROUND((B695-Payment!prev_date)*$N$8*Payment!prev_prin_balance,2))</f>
        <v/>
      </c>
      <c r="F695" s="56"/>
      <c r="G695" s="99"/>
      <c r="H695" s="99"/>
      <c r="I695" s="58" t="str">
        <f>IF(B695="","",Payment!prev_fee_balance+G695-H695)</f>
        <v/>
      </c>
      <c r="J695" s="58" t="str">
        <f>IF(B695="","",IF(ISBLANK(D695),MIN(C695-H695,Payment!prev_int_balance+E695),0))</f>
        <v/>
      </c>
      <c r="K695" s="58" t="str">
        <f>IF(B695="","",(Payment!prev_int_balance+E695)-J695)</f>
        <v/>
      </c>
      <c r="L695" s="58" t="str">
        <f t="shared" si="0"/>
        <v/>
      </c>
      <c r="M695" s="58" t="str">
        <f>IF(B695="","",Payment!prev_prin_balance-L695)</f>
        <v/>
      </c>
      <c r="N695" s="58" t="str">
        <f t="shared" si="1"/>
        <v/>
      </c>
      <c r="O695" s="31"/>
      <c r="P695" s="78"/>
      <c r="Q695" s="31"/>
      <c r="R695" s="31"/>
      <c r="S695" s="31"/>
      <c r="T695" s="31"/>
      <c r="U695" s="31"/>
      <c r="V695" s="31"/>
      <c r="W695" s="31"/>
      <c r="X695" s="31"/>
      <c r="Y695" s="31"/>
      <c r="Z695" s="31"/>
    </row>
    <row r="696" spans="1:26" ht="12.75" customHeight="1" x14ac:dyDescent="0.3">
      <c r="A696" s="51" t="str">
        <f>IF(OR(Payment!prev_total_owed&lt;=0,Payment!prev_total_owed=""),"",Payment!prev_pmt_num+1)</f>
        <v/>
      </c>
      <c r="B696" s="84"/>
      <c r="C696" s="99"/>
      <c r="D696" s="100"/>
      <c r="E696" s="58" t="str">
        <f>IF(B696="","",ROUND((B696-Payment!prev_date)*$N$8*Payment!prev_prin_balance,2))</f>
        <v/>
      </c>
      <c r="F696" s="56"/>
      <c r="G696" s="99"/>
      <c r="H696" s="99"/>
      <c r="I696" s="58" t="str">
        <f>IF(B696="","",Payment!prev_fee_balance+G696-H696)</f>
        <v/>
      </c>
      <c r="J696" s="58" t="str">
        <f>IF(B696="","",IF(ISBLANK(D696),MIN(C696-H696,Payment!prev_int_balance+E696),0))</f>
        <v/>
      </c>
      <c r="K696" s="58" t="str">
        <f>IF(B696="","",(Payment!prev_int_balance+E696)-J696)</f>
        <v/>
      </c>
      <c r="L696" s="58" t="str">
        <f t="shared" si="0"/>
        <v/>
      </c>
      <c r="M696" s="58" t="str">
        <f>IF(B696="","",Payment!prev_prin_balance-L696)</f>
        <v/>
      </c>
      <c r="N696" s="58" t="str">
        <f t="shared" si="1"/>
        <v/>
      </c>
      <c r="O696" s="31"/>
      <c r="P696" s="78"/>
      <c r="Q696" s="31"/>
      <c r="R696" s="31"/>
      <c r="S696" s="31"/>
      <c r="T696" s="31"/>
      <c r="U696" s="31"/>
      <c r="V696" s="31"/>
      <c r="W696" s="31"/>
      <c r="X696" s="31"/>
      <c r="Y696" s="31"/>
      <c r="Z696" s="31"/>
    </row>
    <row r="697" spans="1:26" ht="12.75" customHeight="1" x14ac:dyDescent="0.3">
      <c r="A697" s="51" t="str">
        <f>IF(OR(Payment!prev_total_owed&lt;=0,Payment!prev_total_owed=""),"",Payment!prev_pmt_num+1)</f>
        <v/>
      </c>
      <c r="B697" s="84"/>
      <c r="C697" s="99"/>
      <c r="D697" s="100"/>
      <c r="E697" s="58" t="str">
        <f>IF(B697="","",ROUND((B697-Payment!prev_date)*$N$8*Payment!prev_prin_balance,2))</f>
        <v/>
      </c>
      <c r="F697" s="56"/>
      <c r="G697" s="99"/>
      <c r="H697" s="99"/>
      <c r="I697" s="58" t="str">
        <f>IF(B697="","",Payment!prev_fee_balance+G697-H697)</f>
        <v/>
      </c>
      <c r="J697" s="58" t="str">
        <f>IF(B697="","",IF(ISBLANK(D697),MIN(C697-H697,Payment!prev_int_balance+E697),0))</f>
        <v/>
      </c>
      <c r="K697" s="58" t="str">
        <f>IF(B697="","",(Payment!prev_int_balance+E697)-J697)</f>
        <v/>
      </c>
      <c r="L697" s="58" t="str">
        <f t="shared" si="0"/>
        <v/>
      </c>
      <c r="M697" s="58" t="str">
        <f>IF(B697="","",Payment!prev_prin_balance-L697)</f>
        <v/>
      </c>
      <c r="N697" s="58" t="str">
        <f t="shared" si="1"/>
        <v/>
      </c>
      <c r="O697" s="31"/>
      <c r="P697" s="78"/>
      <c r="Q697" s="31"/>
      <c r="R697" s="31"/>
      <c r="S697" s="31"/>
      <c r="T697" s="31"/>
      <c r="U697" s="31"/>
      <c r="V697" s="31"/>
      <c r="W697" s="31"/>
      <c r="X697" s="31"/>
      <c r="Y697" s="31"/>
      <c r="Z697" s="31"/>
    </row>
    <row r="698" spans="1:26" ht="12.75" customHeight="1" x14ac:dyDescent="0.3">
      <c r="A698" s="51" t="str">
        <f>IF(OR(Payment!prev_total_owed&lt;=0,Payment!prev_total_owed=""),"",Payment!prev_pmt_num+1)</f>
        <v/>
      </c>
      <c r="B698" s="84"/>
      <c r="C698" s="99"/>
      <c r="D698" s="100"/>
      <c r="E698" s="58" t="str">
        <f>IF(B698="","",ROUND((B698-Payment!prev_date)*$N$8*Payment!prev_prin_balance,2))</f>
        <v/>
      </c>
      <c r="F698" s="56"/>
      <c r="G698" s="99"/>
      <c r="H698" s="99"/>
      <c r="I698" s="58" t="str">
        <f>IF(B698="","",Payment!prev_fee_balance+G698-H698)</f>
        <v/>
      </c>
      <c r="J698" s="58" t="str">
        <f>IF(B698="","",IF(ISBLANK(D698),MIN(C698-H698,Payment!prev_int_balance+E698),0))</f>
        <v/>
      </c>
      <c r="K698" s="58" t="str">
        <f>IF(B698="","",(Payment!prev_int_balance+E698)-J698)</f>
        <v/>
      </c>
      <c r="L698" s="58" t="str">
        <f t="shared" si="0"/>
        <v/>
      </c>
      <c r="M698" s="58" t="str">
        <f>IF(B698="","",Payment!prev_prin_balance-L698)</f>
        <v/>
      </c>
      <c r="N698" s="58" t="str">
        <f t="shared" si="1"/>
        <v/>
      </c>
      <c r="O698" s="31"/>
      <c r="P698" s="78"/>
      <c r="Q698" s="31"/>
      <c r="R698" s="31"/>
      <c r="S698" s="31"/>
      <c r="T698" s="31"/>
      <c r="U698" s="31"/>
      <c r="V698" s="31"/>
      <c r="W698" s="31"/>
      <c r="X698" s="31"/>
      <c r="Y698" s="31"/>
      <c r="Z698" s="31"/>
    </row>
    <row r="699" spans="1:26" ht="12.75" customHeight="1" x14ac:dyDescent="0.3">
      <c r="A699" s="51" t="str">
        <f>IF(OR(Payment!prev_total_owed&lt;=0,Payment!prev_total_owed=""),"",Payment!prev_pmt_num+1)</f>
        <v/>
      </c>
      <c r="B699" s="84"/>
      <c r="C699" s="99"/>
      <c r="D699" s="100"/>
      <c r="E699" s="58" t="str">
        <f>IF(B699="","",ROUND((B699-Payment!prev_date)*$N$8*Payment!prev_prin_balance,2))</f>
        <v/>
      </c>
      <c r="F699" s="56"/>
      <c r="G699" s="99"/>
      <c r="H699" s="99"/>
      <c r="I699" s="58" t="str">
        <f>IF(B699="","",Payment!prev_fee_balance+G699-H699)</f>
        <v/>
      </c>
      <c r="J699" s="58" t="str">
        <f>IF(B699="","",IF(ISBLANK(D699),MIN(C699-H699,Payment!prev_int_balance+E699),0))</f>
        <v/>
      </c>
      <c r="K699" s="58" t="str">
        <f>IF(B699="","",(Payment!prev_int_balance+E699)-J699)</f>
        <v/>
      </c>
      <c r="L699" s="58" t="str">
        <f t="shared" si="0"/>
        <v/>
      </c>
      <c r="M699" s="58" t="str">
        <f>IF(B699="","",Payment!prev_prin_balance-L699)</f>
        <v/>
      </c>
      <c r="N699" s="58" t="str">
        <f t="shared" si="1"/>
        <v/>
      </c>
      <c r="O699" s="31"/>
      <c r="P699" s="78"/>
      <c r="Q699" s="31"/>
      <c r="R699" s="31"/>
      <c r="S699" s="31"/>
      <c r="T699" s="31"/>
      <c r="U699" s="31"/>
      <c r="V699" s="31"/>
      <c r="W699" s="31"/>
      <c r="X699" s="31"/>
      <c r="Y699" s="31"/>
      <c r="Z699" s="31"/>
    </row>
    <row r="700" spans="1:26" ht="12.75" customHeight="1" x14ac:dyDescent="0.3">
      <c r="A700" s="51" t="str">
        <f>IF(OR(Payment!prev_total_owed&lt;=0,Payment!prev_total_owed=""),"",Payment!prev_pmt_num+1)</f>
        <v/>
      </c>
      <c r="B700" s="84"/>
      <c r="C700" s="99"/>
      <c r="D700" s="100"/>
      <c r="E700" s="58" t="str">
        <f>IF(B700="","",ROUND((B700-Payment!prev_date)*$N$8*Payment!prev_prin_balance,2))</f>
        <v/>
      </c>
      <c r="F700" s="56"/>
      <c r="G700" s="99"/>
      <c r="H700" s="99"/>
      <c r="I700" s="58" t="str">
        <f>IF(B700="","",Payment!prev_fee_balance+G700-H700)</f>
        <v/>
      </c>
      <c r="J700" s="58" t="str">
        <f>IF(B700="","",IF(ISBLANK(D700),MIN(C700-H700,Payment!prev_int_balance+E700),0))</f>
        <v/>
      </c>
      <c r="K700" s="58" t="str">
        <f>IF(B700="","",(Payment!prev_int_balance+E700)-J700)</f>
        <v/>
      </c>
      <c r="L700" s="58" t="str">
        <f t="shared" si="0"/>
        <v/>
      </c>
      <c r="M700" s="58" t="str">
        <f>IF(B700="","",Payment!prev_prin_balance-L700)</f>
        <v/>
      </c>
      <c r="N700" s="58" t="str">
        <f t="shared" si="1"/>
        <v/>
      </c>
      <c r="O700" s="31"/>
      <c r="P700" s="78"/>
      <c r="Q700" s="31"/>
      <c r="R700" s="31"/>
      <c r="S700" s="31"/>
      <c r="T700" s="31"/>
      <c r="U700" s="31"/>
      <c r="V700" s="31"/>
      <c r="W700" s="31"/>
      <c r="X700" s="31"/>
      <c r="Y700" s="31"/>
      <c r="Z700" s="31"/>
    </row>
    <row r="701" spans="1:26" ht="12.75" customHeight="1" x14ac:dyDescent="0.3">
      <c r="A701" s="51" t="str">
        <f>IF(OR(Payment!prev_total_owed&lt;=0,Payment!prev_total_owed=""),"",Payment!prev_pmt_num+1)</f>
        <v/>
      </c>
      <c r="B701" s="84"/>
      <c r="C701" s="99"/>
      <c r="D701" s="100"/>
      <c r="E701" s="58" t="str">
        <f>IF(B701="","",ROUND((B701-Payment!prev_date)*$N$8*Payment!prev_prin_balance,2))</f>
        <v/>
      </c>
      <c r="F701" s="56"/>
      <c r="G701" s="99"/>
      <c r="H701" s="99"/>
      <c r="I701" s="58" t="str">
        <f>IF(B701="","",Payment!prev_fee_balance+G701-H701)</f>
        <v/>
      </c>
      <c r="J701" s="58" t="str">
        <f>IF(B701="","",IF(ISBLANK(D701),MIN(C701-H701,Payment!prev_int_balance+E701),0))</f>
        <v/>
      </c>
      <c r="K701" s="58" t="str">
        <f>IF(B701="","",(Payment!prev_int_balance+E701)-J701)</f>
        <v/>
      </c>
      <c r="L701" s="58" t="str">
        <f t="shared" si="0"/>
        <v/>
      </c>
      <c r="M701" s="58" t="str">
        <f>IF(B701="","",Payment!prev_prin_balance-L701)</f>
        <v/>
      </c>
      <c r="N701" s="58" t="str">
        <f t="shared" si="1"/>
        <v/>
      </c>
      <c r="O701" s="31"/>
      <c r="P701" s="78"/>
      <c r="Q701" s="31"/>
      <c r="R701" s="31"/>
      <c r="S701" s="31"/>
      <c r="T701" s="31"/>
      <c r="U701" s="31"/>
      <c r="V701" s="31"/>
      <c r="W701" s="31"/>
      <c r="X701" s="31"/>
      <c r="Y701" s="31"/>
      <c r="Z701" s="31"/>
    </row>
    <row r="702" spans="1:26" ht="12.75" customHeight="1" x14ac:dyDescent="0.3">
      <c r="A702" s="51" t="str">
        <f>IF(OR(Payment!prev_total_owed&lt;=0,Payment!prev_total_owed=""),"",Payment!prev_pmt_num+1)</f>
        <v/>
      </c>
      <c r="B702" s="84"/>
      <c r="C702" s="99"/>
      <c r="D702" s="100"/>
      <c r="E702" s="58" t="str">
        <f>IF(B702="","",ROUND((B702-Payment!prev_date)*$N$8*Payment!prev_prin_balance,2))</f>
        <v/>
      </c>
      <c r="F702" s="56"/>
      <c r="G702" s="99"/>
      <c r="H702" s="99"/>
      <c r="I702" s="58" t="str">
        <f>IF(B702="","",Payment!prev_fee_balance+G702-H702)</f>
        <v/>
      </c>
      <c r="J702" s="58" t="str">
        <f>IF(B702="","",IF(ISBLANK(D702),MIN(C702-H702,Payment!prev_int_balance+E702),0))</f>
        <v/>
      </c>
      <c r="K702" s="58" t="str">
        <f>IF(B702="","",(Payment!prev_int_balance+E702)-J702)</f>
        <v/>
      </c>
      <c r="L702" s="58" t="str">
        <f t="shared" si="0"/>
        <v/>
      </c>
      <c r="M702" s="58" t="str">
        <f>IF(B702="","",Payment!prev_prin_balance-L702)</f>
        <v/>
      </c>
      <c r="N702" s="58" t="str">
        <f t="shared" si="1"/>
        <v/>
      </c>
      <c r="O702" s="31"/>
      <c r="P702" s="78"/>
      <c r="Q702" s="31"/>
      <c r="R702" s="31"/>
      <c r="S702" s="31"/>
      <c r="T702" s="31"/>
      <c r="U702" s="31"/>
      <c r="V702" s="31"/>
      <c r="W702" s="31"/>
      <c r="X702" s="31"/>
      <c r="Y702" s="31"/>
      <c r="Z702" s="31"/>
    </row>
    <row r="703" spans="1:26" ht="12.75" customHeight="1" x14ac:dyDescent="0.3">
      <c r="A703" s="51" t="str">
        <f>IF(OR(Payment!prev_total_owed&lt;=0,Payment!prev_total_owed=""),"",Payment!prev_pmt_num+1)</f>
        <v/>
      </c>
      <c r="B703" s="84"/>
      <c r="C703" s="99"/>
      <c r="D703" s="100"/>
      <c r="E703" s="58" t="str">
        <f>IF(B703="","",ROUND((B703-Payment!prev_date)*$N$8*Payment!prev_prin_balance,2))</f>
        <v/>
      </c>
      <c r="F703" s="56"/>
      <c r="G703" s="99"/>
      <c r="H703" s="99"/>
      <c r="I703" s="58" t="str">
        <f>IF(B703="","",Payment!prev_fee_balance+G703-H703)</f>
        <v/>
      </c>
      <c r="J703" s="58" t="str">
        <f>IF(B703="","",IF(ISBLANK(D703),MIN(C703-H703,Payment!prev_int_balance+E703),0))</f>
        <v/>
      </c>
      <c r="K703" s="58" t="str">
        <f>IF(B703="","",(Payment!prev_int_balance+E703)-J703)</f>
        <v/>
      </c>
      <c r="L703" s="58" t="str">
        <f t="shared" si="0"/>
        <v/>
      </c>
      <c r="M703" s="58" t="str">
        <f>IF(B703="","",Payment!prev_prin_balance-L703)</f>
        <v/>
      </c>
      <c r="N703" s="58" t="str">
        <f t="shared" si="1"/>
        <v/>
      </c>
      <c r="O703" s="31"/>
      <c r="P703" s="78"/>
      <c r="Q703" s="31"/>
      <c r="R703" s="31"/>
      <c r="S703" s="31"/>
      <c r="T703" s="31"/>
      <c r="U703" s="31"/>
      <c r="V703" s="31"/>
      <c r="W703" s="31"/>
      <c r="X703" s="31"/>
      <c r="Y703" s="31"/>
      <c r="Z703" s="31"/>
    </row>
    <row r="704" spans="1:26" ht="12.75" customHeight="1" x14ac:dyDescent="0.3">
      <c r="A704" s="51" t="str">
        <f>IF(OR(Payment!prev_total_owed&lt;=0,Payment!prev_total_owed=""),"",Payment!prev_pmt_num+1)</f>
        <v/>
      </c>
      <c r="B704" s="84"/>
      <c r="C704" s="99"/>
      <c r="D704" s="100"/>
      <c r="E704" s="58" t="str">
        <f>IF(B704="","",ROUND((B704-Payment!prev_date)*$N$8*Payment!prev_prin_balance,2))</f>
        <v/>
      </c>
      <c r="F704" s="56"/>
      <c r="G704" s="99"/>
      <c r="H704" s="99"/>
      <c r="I704" s="58" t="str">
        <f>IF(B704="","",Payment!prev_fee_balance+G704-H704)</f>
        <v/>
      </c>
      <c r="J704" s="58" t="str">
        <f>IF(B704="","",IF(ISBLANK(D704),MIN(C704-H704,Payment!prev_int_balance+E704),0))</f>
        <v/>
      </c>
      <c r="K704" s="58" t="str">
        <f>IF(B704="","",(Payment!prev_int_balance+E704)-J704)</f>
        <v/>
      </c>
      <c r="L704" s="58" t="str">
        <f t="shared" si="0"/>
        <v/>
      </c>
      <c r="M704" s="58" t="str">
        <f>IF(B704="","",Payment!prev_prin_balance-L704)</f>
        <v/>
      </c>
      <c r="N704" s="58" t="str">
        <f t="shared" si="1"/>
        <v/>
      </c>
      <c r="O704" s="31"/>
      <c r="P704" s="78"/>
      <c r="Q704" s="31"/>
      <c r="R704" s="31"/>
      <c r="S704" s="31"/>
      <c r="T704" s="31"/>
      <c r="U704" s="31"/>
      <c r="V704" s="31"/>
      <c r="W704" s="31"/>
      <c r="X704" s="31"/>
      <c r="Y704" s="31"/>
      <c r="Z704" s="31"/>
    </row>
    <row r="705" spans="1:26" ht="12.75" customHeight="1" x14ac:dyDescent="0.3">
      <c r="A705" s="51" t="str">
        <f>IF(OR(Payment!prev_total_owed&lt;=0,Payment!prev_total_owed=""),"",Payment!prev_pmt_num+1)</f>
        <v/>
      </c>
      <c r="B705" s="84"/>
      <c r="C705" s="99"/>
      <c r="D705" s="100"/>
      <c r="E705" s="58" t="str">
        <f>IF(B705="","",ROUND((B705-Payment!prev_date)*$N$8*Payment!prev_prin_balance,2))</f>
        <v/>
      </c>
      <c r="F705" s="56"/>
      <c r="G705" s="99"/>
      <c r="H705" s="99"/>
      <c r="I705" s="58" t="str">
        <f>IF(B705="","",Payment!prev_fee_balance+G705-H705)</f>
        <v/>
      </c>
      <c r="J705" s="58" t="str">
        <f>IF(B705="","",IF(ISBLANK(D705),MIN(C705-H705,Payment!prev_int_balance+E705),0))</f>
        <v/>
      </c>
      <c r="K705" s="58" t="str">
        <f>IF(B705="","",(Payment!prev_int_balance+E705)-J705)</f>
        <v/>
      </c>
      <c r="L705" s="58" t="str">
        <f t="shared" si="0"/>
        <v/>
      </c>
      <c r="M705" s="58" t="str">
        <f>IF(B705="","",Payment!prev_prin_balance-L705)</f>
        <v/>
      </c>
      <c r="N705" s="58" t="str">
        <f t="shared" si="1"/>
        <v/>
      </c>
      <c r="O705" s="31"/>
      <c r="P705" s="78"/>
      <c r="Q705" s="31"/>
      <c r="R705" s="31"/>
      <c r="S705" s="31"/>
      <c r="T705" s="31"/>
      <c r="U705" s="31"/>
      <c r="V705" s="31"/>
      <c r="W705" s="31"/>
      <c r="X705" s="31"/>
      <c r="Y705" s="31"/>
      <c r="Z705" s="31"/>
    </row>
    <row r="706" spans="1:26" ht="12.75" customHeight="1" x14ac:dyDescent="0.3">
      <c r="A706" s="51" t="str">
        <f>IF(OR(Payment!prev_total_owed&lt;=0,Payment!prev_total_owed=""),"",Payment!prev_pmt_num+1)</f>
        <v/>
      </c>
      <c r="B706" s="84"/>
      <c r="C706" s="99"/>
      <c r="D706" s="100"/>
      <c r="E706" s="58" t="str">
        <f>IF(B706="","",ROUND((B706-Payment!prev_date)*$N$8*Payment!prev_prin_balance,2))</f>
        <v/>
      </c>
      <c r="F706" s="56"/>
      <c r="G706" s="99"/>
      <c r="H706" s="99"/>
      <c r="I706" s="58" t="str">
        <f>IF(B706="","",Payment!prev_fee_balance+G706-H706)</f>
        <v/>
      </c>
      <c r="J706" s="58" t="str">
        <f>IF(B706="","",IF(ISBLANK(D706),MIN(C706-H706,Payment!prev_int_balance+E706),0))</f>
        <v/>
      </c>
      <c r="K706" s="58" t="str">
        <f>IF(B706="","",(Payment!prev_int_balance+E706)-J706)</f>
        <v/>
      </c>
      <c r="L706" s="58" t="str">
        <f t="shared" si="0"/>
        <v/>
      </c>
      <c r="M706" s="58" t="str">
        <f>IF(B706="","",Payment!prev_prin_balance-L706)</f>
        <v/>
      </c>
      <c r="N706" s="58" t="str">
        <f t="shared" si="1"/>
        <v/>
      </c>
      <c r="O706" s="31"/>
      <c r="P706" s="78"/>
      <c r="Q706" s="31"/>
      <c r="R706" s="31"/>
      <c r="S706" s="31"/>
      <c r="T706" s="31"/>
      <c r="U706" s="31"/>
      <c r="V706" s="31"/>
      <c r="W706" s="31"/>
      <c r="X706" s="31"/>
      <c r="Y706" s="31"/>
      <c r="Z706" s="31"/>
    </row>
    <row r="707" spans="1:26" ht="12.75" customHeight="1" x14ac:dyDescent="0.3">
      <c r="A707" s="51" t="str">
        <f>IF(OR(Payment!prev_total_owed&lt;=0,Payment!prev_total_owed=""),"",Payment!prev_pmt_num+1)</f>
        <v/>
      </c>
      <c r="B707" s="84"/>
      <c r="C707" s="99"/>
      <c r="D707" s="100"/>
      <c r="E707" s="58" t="str">
        <f>IF(B707="","",ROUND((B707-Payment!prev_date)*$N$8*Payment!prev_prin_balance,2))</f>
        <v/>
      </c>
      <c r="F707" s="56"/>
      <c r="G707" s="99"/>
      <c r="H707" s="99"/>
      <c r="I707" s="58" t="str">
        <f>IF(B707="","",Payment!prev_fee_balance+G707-H707)</f>
        <v/>
      </c>
      <c r="J707" s="58" t="str">
        <f>IF(B707="","",IF(ISBLANK(D707),MIN(C707-H707,Payment!prev_int_balance+E707),0))</f>
        <v/>
      </c>
      <c r="K707" s="58" t="str">
        <f>IF(B707="","",(Payment!prev_int_balance+E707)-J707)</f>
        <v/>
      </c>
      <c r="L707" s="58" t="str">
        <f t="shared" si="0"/>
        <v/>
      </c>
      <c r="M707" s="58" t="str">
        <f>IF(B707="","",Payment!prev_prin_balance-L707)</f>
        <v/>
      </c>
      <c r="N707" s="58" t="str">
        <f t="shared" si="1"/>
        <v/>
      </c>
      <c r="O707" s="31"/>
      <c r="P707" s="78"/>
      <c r="Q707" s="31"/>
      <c r="R707" s="31"/>
      <c r="S707" s="31"/>
      <c r="T707" s="31"/>
      <c r="U707" s="31"/>
      <c r="V707" s="31"/>
      <c r="W707" s="31"/>
      <c r="X707" s="31"/>
      <c r="Y707" s="31"/>
      <c r="Z707" s="31"/>
    </row>
    <row r="708" spans="1:26" ht="12.75" customHeight="1" x14ac:dyDescent="0.3">
      <c r="A708" s="51" t="str">
        <f>IF(OR(Payment!prev_total_owed&lt;=0,Payment!prev_total_owed=""),"",Payment!prev_pmt_num+1)</f>
        <v/>
      </c>
      <c r="B708" s="84"/>
      <c r="C708" s="99"/>
      <c r="D708" s="100"/>
      <c r="E708" s="58" t="str">
        <f>IF(B708="","",ROUND((B708-Payment!prev_date)*$N$8*Payment!prev_prin_balance,2))</f>
        <v/>
      </c>
      <c r="F708" s="56"/>
      <c r="G708" s="99"/>
      <c r="H708" s="99"/>
      <c r="I708" s="58" t="str">
        <f>IF(B708="","",Payment!prev_fee_balance+G708-H708)</f>
        <v/>
      </c>
      <c r="J708" s="58" t="str">
        <f>IF(B708="","",IF(ISBLANK(D708),MIN(C708-H708,Payment!prev_int_balance+E708),0))</f>
        <v/>
      </c>
      <c r="K708" s="58" t="str">
        <f>IF(B708="","",(Payment!prev_int_balance+E708)-J708)</f>
        <v/>
      </c>
      <c r="L708" s="58" t="str">
        <f t="shared" si="0"/>
        <v/>
      </c>
      <c r="M708" s="58" t="str">
        <f>IF(B708="","",Payment!prev_prin_balance-L708)</f>
        <v/>
      </c>
      <c r="N708" s="58" t="str">
        <f t="shared" si="1"/>
        <v/>
      </c>
      <c r="O708" s="31"/>
      <c r="P708" s="78"/>
      <c r="Q708" s="31"/>
      <c r="R708" s="31"/>
      <c r="S708" s="31"/>
      <c r="T708" s="31"/>
      <c r="U708" s="31"/>
      <c r="V708" s="31"/>
      <c r="W708" s="31"/>
      <c r="X708" s="31"/>
      <c r="Y708" s="31"/>
      <c r="Z708" s="31"/>
    </row>
    <row r="709" spans="1:26" ht="12.75" customHeight="1" x14ac:dyDescent="0.3">
      <c r="A709" s="51" t="str">
        <f>IF(OR(Payment!prev_total_owed&lt;=0,Payment!prev_total_owed=""),"",Payment!prev_pmt_num+1)</f>
        <v/>
      </c>
      <c r="B709" s="84"/>
      <c r="C709" s="99"/>
      <c r="D709" s="100"/>
      <c r="E709" s="58" t="str">
        <f>IF(B709="","",ROUND((B709-Payment!prev_date)*$N$8*Payment!prev_prin_balance,2))</f>
        <v/>
      </c>
      <c r="F709" s="56"/>
      <c r="G709" s="99"/>
      <c r="H709" s="99"/>
      <c r="I709" s="58" t="str">
        <f>IF(B709="","",Payment!prev_fee_balance+G709-H709)</f>
        <v/>
      </c>
      <c r="J709" s="58" t="str">
        <f>IF(B709="","",IF(ISBLANK(D709),MIN(C709-H709,Payment!prev_int_balance+E709),0))</f>
        <v/>
      </c>
      <c r="K709" s="58" t="str">
        <f>IF(B709="","",(Payment!prev_int_balance+E709)-J709)</f>
        <v/>
      </c>
      <c r="L709" s="58" t="str">
        <f t="shared" si="0"/>
        <v/>
      </c>
      <c r="M709" s="58" t="str">
        <f>IF(B709="","",Payment!prev_prin_balance-L709)</f>
        <v/>
      </c>
      <c r="N709" s="58" t="str">
        <f t="shared" si="1"/>
        <v/>
      </c>
      <c r="O709" s="31"/>
      <c r="P709" s="78"/>
      <c r="Q709" s="31"/>
      <c r="R709" s="31"/>
      <c r="S709" s="31"/>
      <c r="T709" s="31"/>
      <c r="U709" s="31"/>
      <c r="V709" s="31"/>
      <c r="W709" s="31"/>
      <c r="X709" s="31"/>
      <c r="Y709" s="31"/>
      <c r="Z709" s="31"/>
    </row>
    <row r="710" spans="1:26" ht="12.75" customHeight="1" x14ac:dyDescent="0.3">
      <c r="A710" s="51" t="str">
        <f>IF(OR(Payment!prev_total_owed&lt;=0,Payment!prev_total_owed=""),"",Payment!prev_pmt_num+1)</f>
        <v/>
      </c>
      <c r="B710" s="84"/>
      <c r="C710" s="99"/>
      <c r="D710" s="100"/>
      <c r="E710" s="58" t="str">
        <f>IF(B710="","",ROUND((B710-Payment!prev_date)*$N$8*Payment!prev_prin_balance,2))</f>
        <v/>
      </c>
      <c r="F710" s="56"/>
      <c r="G710" s="99"/>
      <c r="H710" s="99"/>
      <c r="I710" s="58" t="str">
        <f>IF(B710="","",Payment!prev_fee_balance+G710-H710)</f>
        <v/>
      </c>
      <c r="J710" s="58" t="str">
        <f>IF(B710="","",IF(ISBLANK(D710),MIN(C710-H710,Payment!prev_int_balance+E710),0))</f>
        <v/>
      </c>
      <c r="K710" s="58" t="str">
        <f>IF(B710="","",(Payment!prev_int_balance+E710)-J710)</f>
        <v/>
      </c>
      <c r="L710" s="58" t="str">
        <f t="shared" si="0"/>
        <v/>
      </c>
      <c r="M710" s="58" t="str">
        <f>IF(B710="","",Payment!prev_prin_balance-L710)</f>
        <v/>
      </c>
      <c r="N710" s="58" t="str">
        <f t="shared" si="1"/>
        <v/>
      </c>
      <c r="O710" s="31"/>
      <c r="P710" s="78"/>
      <c r="Q710" s="31"/>
      <c r="R710" s="31"/>
      <c r="S710" s="31"/>
      <c r="T710" s="31"/>
      <c r="U710" s="31"/>
      <c r="V710" s="31"/>
      <c r="W710" s="31"/>
      <c r="X710" s="31"/>
      <c r="Y710" s="31"/>
      <c r="Z710" s="31"/>
    </row>
    <row r="711" spans="1:26" ht="12.75" customHeight="1" x14ac:dyDescent="0.3">
      <c r="A711" s="51" t="str">
        <f>IF(OR(Payment!prev_total_owed&lt;=0,Payment!prev_total_owed=""),"",Payment!prev_pmt_num+1)</f>
        <v/>
      </c>
      <c r="B711" s="84"/>
      <c r="C711" s="99"/>
      <c r="D711" s="100"/>
      <c r="E711" s="58" t="str">
        <f>IF(B711="","",ROUND((B711-Payment!prev_date)*$N$8*Payment!prev_prin_balance,2))</f>
        <v/>
      </c>
      <c r="F711" s="56"/>
      <c r="G711" s="99"/>
      <c r="H711" s="99"/>
      <c r="I711" s="58" t="str">
        <f>IF(B711="","",Payment!prev_fee_balance+G711-H711)</f>
        <v/>
      </c>
      <c r="J711" s="58" t="str">
        <f>IF(B711="","",IF(ISBLANK(D711),MIN(C711-H711,Payment!prev_int_balance+E711),0))</f>
        <v/>
      </c>
      <c r="K711" s="58" t="str">
        <f>IF(B711="","",(Payment!prev_int_balance+E711)-J711)</f>
        <v/>
      </c>
      <c r="L711" s="58" t="str">
        <f t="shared" si="0"/>
        <v/>
      </c>
      <c r="M711" s="58" t="str">
        <f>IF(B711="","",Payment!prev_prin_balance-L711)</f>
        <v/>
      </c>
      <c r="N711" s="58" t="str">
        <f t="shared" si="1"/>
        <v/>
      </c>
      <c r="O711" s="31"/>
      <c r="P711" s="78"/>
      <c r="Q711" s="31"/>
      <c r="R711" s="31"/>
      <c r="S711" s="31"/>
      <c r="T711" s="31"/>
      <c r="U711" s="31"/>
      <c r="V711" s="31"/>
      <c r="W711" s="31"/>
      <c r="X711" s="31"/>
      <c r="Y711" s="31"/>
      <c r="Z711" s="31"/>
    </row>
    <row r="712" spans="1:26" ht="12.75" customHeight="1" x14ac:dyDescent="0.3">
      <c r="A712" s="51" t="str">
        <f>IF(OR(Payment!prev_total_owed&lt;=0,Payment!prev_total_owed=""),"",Payment!prev_pmt_num+1)</f>
        <v/>
      </c>
      <c r="B712" s="84"/>
      <c r="C712" s="99"/>
      <c r="D712" s="100"/>
      <c r="E712" s="58" t="str">
        <f>IF(B712="","",ROUND((B712-Payment!prev_date)*$N$8*Payment!prev_prin_balance,2))</f>
        <v/>
      </c>
      <c r="F712" s="56"/>
      <c r="G712" s="99"/>
      <c r="H712" s="99"/>
      <c r="I712" s="58" t="str">
        <f>IF(B712="","",Payment!prev_fee_balance+G712-H712)</f>
        <v/>
      </c>
      <c r="J712" s="58" t="str">
        <f>IF(B712="","",IF(ISBLANK(D712),MIN(C712-H712,Payment!prev_int_balance+E712),0))</f>
        <v/>
      </c>
      <c r="K712" s="58" t="str">
        <f>IF(B712="","",(Payment!prev_int_balance+E712)-J712)</f>
        <v/>
      </c>
      <c r="L712" s="58" t="str">
        <f t="shared" si="0"/>
        <v/>
      </c>
      <c r="M712" s="58" t="str">
        <f>IF(B712="","",Payment!prev_prin_balance-L712)</f>
        <v/>
      </c>
      <c r="N712" s="58" t="str">
        <f t="shared" si="1"/>
        <v/>
      </c>
      <c r="O712" s="31"/>
      <c r="P712" s="78"/>
      <c r="Q712" s="31"/>
      <c r="R712" s="31"/>
      <c r="S712" s="31"/>
      <c r="T712" s="31"/>
      <c r="U712" s="31"/>
      <c r="V712" s="31"/>
      <c r="W712" s="31"/>
      <c r="X712" s="31"/>
      <c r="Y712" s="31"/>
      <c r="Z712" s="31"/>
    </row>
    <row r="713" spans="1:26" ht="12.75" customHeight="1" x14ac:dyDescent="0.3">
      <c r="A713" s="51" t="str">
        <f>IF(OR(Payment!prev_total_owed&lt;=0,Payment!prev_total_owed=""),"",Payment!prev_pmt_num+1)</f>
        <v/>
      </c>
      <c r="B713" s="84"/>
      <c r="C713" s="99"/>
      <c r="D713" s="100"/>
      <c r="E713" s="58" t="str">
        <f>IF(B713="","",ROUND((B713-Payment!prev_date)*$N$8*Payment!prev_prin_balance,2))</f>
        <v/>
      </c>
      <c r="F713" s="56"/>
      <c r="G713" s="99"/>
      <c r="H713" s="99"/>
      <c r="I713" s="58" t="str">
        <f>IF(B713="","",Payment!prev_fee_balance+G713-H713)</f>
        <v/>
      </c>
      <c r="J713" s="58" t="str">
        <f>IF(B713="","",IF(ISBLANK(D713),MIN(C713-H713,Payment!prev_int_balance+E713),0))</f>
        <v/>
      </c>
      <c r="K713" s="58" t="str">
        <f>IF(B713="","",(Payment!prev_int_balance+E713)-J713)</f>
        <v/>
      </c>
      <c r="L713" s="58" t="str">
        <f t="shared" si="0"/>
        <v/>
      </c>
      <c r="M713" s="58" t="str">
        <f>IF(B713="","",Payment!prev_prin_balance-L713)</f>
        <v/>
      </c>
      <c r="N713" s="58" t="str">
        <f t="shared" si="1"/>
        <v/>
      </c>
      <c r="O713" s="31"/>
      <c r="P713" s="78"/>
      <c r="Q713" s="31"/>
      <c r="R713" s="31"/>
      <c r="S713" s="31"/>
      <c r="T713" s="31"/>
      <c r="U713" s="31"/>
      <c r="V713" s="31"/>
      <c r="W713" s="31"/>
      <c r="X713" s="31"/>
      <c r="Y713" s="31"/>
      <c r="Z713" s="31"/>
    </row>
    <row r="714" spans="1:26" ht="12.75" customHeight="1" x14ac:dyDescent="0.3">
      <c r="A714" s="51" t="str">
        <f>IF(OR(Payment!prev_total_owed&lt;=0,Payment!prev_total_owed=""),"",Payment!prev_pmt_num+1)</f>
        <v/>
      </c>
      <c r="B714" s="84"/>
      <c r="C714" s="99"/>
      <c r="D714" s="100"/>
      <c r="E714" s="58" t="str">
        <f>IF(B714="","",ROUND((B714-Payment!prev_date)*$N$8*Payment!prev_prin_balance,2))</f>
        <v/>
      </c>
      <c r="F714" s="56"/>
      <c r="G714" s="99"/>
      <c r="H714" s="99"/>
      <c r="I714" s="58" t="str">
        <f>IF(B714="","",Payment!prev_fee_balance+G714-H714)</f>
        <v/>
      </c>
      <c r="J714" s="58" t="str">
        <f>IF(B714="","",IF(ISBLANK(D714),MIN(C714-H714,Payment!prev_int_balance+E714),0))</f>
        <v/>
      </c>
      <c r="K714" s="58" t="str">
        <f>IF(B714="","",(Payment!prev_int_balance+E714)-J714)</f>
        <v/>
      </c>
      <c r="L714" s="58" t="str">
        <f t="shared" si="0"/>
        <v/>
      </c>
      <c r="M714" s="58" t="str">
        <f>IF(B714="","",Payment!prev_prin_balance-L714)</f>
        <v/>
      </c>
      <c r="N714" s="58" t="str">
        <f t="shared" si="1"/>
        <v/>
      </c>
      <c r="O714" s="31"/>
      <c r="P714" s="78"/>
      <c r="Q714" s="31"/>
      <c r="R714" s="31"/>
      <c r="S714" s="31"/>
      <c r="T714" s="31"/>
      <c r="U714" s="31"/>
      <c r="V714" s="31"/>
      <c r="W714" s="31"/>
      <c r="X714" s="31"/>
      <c r="Y714" s="31"/>
      <c r="Z714" s="31"/>
    </row>
    <row r="715" spans="1:26" ht="12.75" customHeight="1" x14ac:dyDescent="0.3">
      <c r="A715" s="51" t="str">
        <f>IF(OR(Payment!prev_total_owed&lt;=0,Payment!prev_total_owed=""),"",Payment!prev_pmt_num+1)</f>
        <v/>
      </c>
      <c r="B715" s="84"/>
      <c r="C715" s="99"/>
      <c r="D715" s="100"/>
      <c r="E715" s="58" t="str">
        <f>IF(B715="","",ROUND((B715-Payment!prev_date)*$N$8*Payment!prev_prin_balance,2))</f>
        <v/>
      </c>
      <c r="F715" s="56"/>
      <c r="G715" s="99"/>
      <c r="H715" s="99"/>
      <c r="I715" s="58" t="str">
        <f>IF(B715="","",Payment!prev_fee_balance+G715-H715)</f>
        <v/>
      </c>
      <c r="J715" s="58" t="str">
        <f>IF(B715="","",IF(ISBLANK(D715),MIN(C715-H715,Payment!prev_int_balance+E715),0))</f>
        <v/>
      </c>
      <c r="K715" s="58" t="str">
        <f>IF(B715="","",(Payment!prev_int_balance+E715)-J715)</f>
        <v/>
      </c>
      <c r="L715" s="58" t="str">
        <f t="shared" si="0"/>
        <v/>
      </c>
      <c r="M715" s="58" t="str">
        <f>IF(B715="","",Payment!prev_prin_balance-L715)</f>
        <v/>
      </c>
      <c r="N715" s="58" t="str">
        <f t="shared" si="1"/>
        <v/>
      </c>
      <c r="O715" s="31"/>
      <c r="P715" s="78"/>
      <c r="Q715" s="31"/>
      <c r="R715" s="31"/>
      <c r="S715" s="31"/>
      <c r="T715" s="31"/>
      <c r="U715" s="31"/>
      <c r="V715" s="31"/>
      <c r="W715" s="31"/>
      <c r="X715" s="31"/>
      <c r="Y715" s="31"/>
      <c r="Z715" s="31"/>
    </row>
    <row r="716" spans="1:26" ht="12.75" customHeight="1" x14ac:dyDescent="0.3">
      <c r="A716" s="51" t="str">
        <f>IF(OR(Payment!prev_total_owed&lt;=0,Payment!prev_total_owed=""),"",Payment!prev_pmt_num+1)</f>
        <v/>
      </c>
      <c r="B716" s="84"/>
      <c r="C716" s="99"/>
      <c r="D716" s="100"/>
      <c r="E716" s="58" t="str">
        <f>IF(B716="","",ROUND((B716-Payment!prev_date)*$N$8*Payment!prev_prin_balance,2))</f>
        <v/>
      </c>
      <c r="F716" s="56"/>
      <c r="G716" s="99"/>
      <c r="H716" s="99"/>
      <c r="I716" s="58" t="str">
        <f>IF(B716="","",Payment!prev_fee_balance+G716-H716)</f>
        <v/>
      </c>
      <c r="J716" s="58" t="str">
        <f>IF(B716="","",IF(ISBLANK(D716),MIN(C716-H716,Payment!prev_int_balance+E716),0))</f>
        <v/>
      </c>
      <c r="K716" s="58" t="str">
        <f>IF(B716="","",(Payment!prev_int_balance+E716)-J716)</f>
        <v/>
      </c>
      <c r="L716" s="58" t="str">
        <f t="shared" si="0"/>
        <v/>
      </c>
      <c r="M716" s="58" t="str">
        <f>IF(B716="","",Payment!prev_prin_balance-L716)</f>
        <v/>
      </c>
      <c r="N716" s="58" t="str">
        <f t="shared" si="1"/>
        <v/>
      </c>
      <c r="O716" s="31"/>
      <c r="P716" s="78"/>
      <c r="Q716" s="31"/>
      <c r="R716" s="31"/>
      <c r="S716" s="31"/>
      <c r="T716" s="31"/>
      <c r="U716" s="31"/>
      <c r="V716" s="31"/>
      <c r="W716" s="31"/>
      <c r="X716" s="31"/>
      <c r="Y716" s="31"/>
      <c r="Z716" s="31"/>
    </row>
    <row r="717" spans="1:26" ht="12.75" customHeight="1" x14ac:dyDescent="0.3">
      <c r="A717" s="51" t="str">
        <f>IF(OR(Payment!prev_total_owed&lt;=0,Payment!prev_total_owed=""),"",Payment!prev_pmt_num+1)</f>
        <v/>
      </c>
      <c r="B717" s="84"/>
      <c r="C717" s="99"/>
      <c r="D717" s="100"/>
      <c r="E717" s="58" t="str">
        <f>IF(B717="","",ROUND((B717-Payment!prev_date)*$N$8*Payment!prev_prin_balance,2))</f>
        <v/>
      </c>
      <c r="F717" s="56"/>
      <c r="G717" s="99"/>
      <c r="H717" s="99"/>
      <c r="I717" s="58" t="str">
        <f>IF(B717="","",Payment!prev_fee_balance+G717-H717)</f>
        <v/>
      </c>
      <c r="J717" s="58" t="str">
        <f>IF(B717="","",IF(ISBLANK(D717),MIN(C717-H717,Payment!prev_int_balance+E717),0))</f>
        <v/>
      </c>
      <c r="K717" s="58" t="str">
        <f>IF(B717="","",(Payment!prev_int_balance+E717)-J717)</f>
        <v/>
      </c>
      <c r="L717" s="58" t="str">
        <f t="shared" si="0"/>
        <v/>
      </c>
      <c r="M717" s="58" t="str">
        <f>IF(B717="","",Payment!prev_prin_balance-L717)</f>
        <v/>
      </c>
      <c r="N717" s="58" t="str">
        <f t="shared" si="1"/>
        <v/>
      </c>
      <c r="O717" s="31"/>
      <c r="P717" s="78"/>
      <c r="Q717" s="31"/>
      <c r="R717" s="31"/>
      <c r="S717" s="31"/>
      <c r="T717" s="31"/>
      <c r="U717" s="31"/>
      <c r="V717" s="31"/>
      <c r="W717" s="31"/>
      <c r="X717" s="31"/>
      <c r="Y717" s="31"/>
      <c r="Z717" s="31"/>
    </row>
    <row r="718" spans="1:26" ht="12.75" customHeight="1" x14ac:dyDescent="0.3">
      <c r="A718" s="51" t="str">
        <f>IF(OR(Payment!prev_total_owed&lt;=0,Payment!prev_total_owed=""),"",Payment!prev_pmt_num+1)</f>
        <v/>
      </c>
      <c r="B718" s="84"/>
      <c r="C718" s="99"/>
      <c r="D718" s="100"/>
      <c r="E718" s="58" t="str">
        <f>IF(B718="","",ROUND((B718-Payment!prev_date)*$N$8*Payment!prev_prin_balance,2))</f>
        <v/>
      </c>
      <c r="F718" s="56"/>
      <c r="G718" s="99"/>
      <c r="H718" s="99"/>
      <c r="I718" s="58" t="str">
        <f>IF(B718="","",Payment!prev_fee_balance+G718-H718)</f>
        <v/>
      </c>
      <c r="J718" s="58" t="str">
        <f>IF(B718="","",IF(ISBLANK(D718),MIN(C718-H718,Payment!prev_int_balance+E718),0))</f>
        <v/>
      </c>
      <c r="K718" s="58" t="str">
        <f>IF(B718="","",(Payment!prev_int_balance+E718)-J718)</f>
        <v/>
      </c>
      <c r="L718" s="58" t="str">
        <f t="shared" si="0"/>
        <v/>
      </c>
      <c r="M718" s="58" t="str">
        <f>IF(B718="","",Payment!prev_prin_balance-L718)</f>
        <v/>
      </c>
      <c r="N718" s="58" t="str">
        <f t="shared" si="1"/>
        <v/>
      </c>
      <c r="O718" s="31"/>
      <c r="P718" s="78"/>
      <c r="Q718" s="31"/>
      <c r="R718" s="31"/>
      <c r="S718" s="31"/>
      <c r="T718" s="31"/>
      <c r="U718" s="31"/>
      <c r="V718" s="31"/>
      <c r="W718" s="31"/>
      <c r="X718" s="31"/>
      <c r="Y718" s="31"/>
      <c r="Z718" s="31"/>
    </row>
    <row r="719" spans="1:26" ht="12.75" customHeight="1" x14ac:dyDescent="0.3">
      <c r="A719" s="51" t="str">
        <f>IF(OR(Payment!prev_total_owed&lt;=0,Payment!prev_total_owed=""),"",Payment!prev_pmt_num+1)</f>
        <v/>
      </c>
      <c r="B719" s="84"/>
      <c r="C719" s="99"/>
      <c r="D719" s="100"/>
      <c r="E719" s="58" t="str">
        <f>IF(B719="","",ROUND((B719-Payment!prev_date)*$N$8*Payment!prev_prin_balance,2))</f>
        <v/>
      </c>
      <c r="F719" s="56"/>
      <c r="G719" s="99"/>
      <c r="H719" s="99"/>
      <c r="I719" s="58" t="str">
        <f>IF(B719="","",Payment!prev_fee_balance+G719-H719)</f>
        <v/>
      </c>
      <c r="J719" s="58" t="str">
        <f>IF(B719="","",IF(ISBLANK(D719),MIN(C719-H719,Payment!prev_int_balance+E719),0))</f>
        <v/>
      </c>
      <c r="K719" s="58" t="str">
        <f>IF(B719="","",(Payment!prev_int_balance+E719)-J719)</f>
        <v/>
      </c>
      <c r="L719" s="58" t="str">
        <f t="shared" si="0"/>
        <v/>
      </c>
      <c r="M719" s="58" t="str">
        <f>IF(B719="","",Payment!prev_prin_balance-L719)</f>
        <v/>
      </c>
      <c r="N719" s="58" t="str">
        <f t="shared" si="1"/>
        <v/>
      </c>
      <c r="O719" s="31"/>
      <c r="P719" s="78"/>
      <c r="Q719" s="31"/>
      <c r="R719" s="31"/>
      <c r="S719" s="31"/>
      <c r="T719" s="31"/>
      <c r="U719" s="31"/>
      <c r="V719" s="31"/>
      <c r="W719" s="31"/>
      <c r="X719" s="31"/>
      <c r="Y719" s="31"/>
      <c r="Z719" s="31"/>
    </row>
    <row r="720" spans="1:26" ht="12.75" customHeight="1" x14ac:dyDescent="0.3">
      <c r="A720" s="51" t="str">
        <f>IF(OR(Payment!prev_total_owed&lt;=0,Payment!prev_total_owed=""),"",Payment!prev_pmt_num+1)</f>
        <v/>
      </c>
      <c r="B720" s="84"/>
      <c r="C720" s="99"/>
      <c r="D720" s="100"/>
      <c r="E720" s="58" t="str">
        <f>IF(B720="","",ROUND((B720-Payment!prev_date)*$N$8*Payment!prev_prin_balance,2))</f>
        <v/>
      </c>
      <c r="F720" s="56"/>
      <c r="G720" s="99"/>
      <c r="H720" s="99"/>
      <c r="I720" s="58" t="str">
        <f>IF(B720="","",Payment!prev_fee_balance+G720-H720)</f>
        <v/>
      </c>
      <c r="J720" s="58" t="str">
        <f>IF(B720="","",IF(ISBLANK(D720),MIN(C720-H720,Payment!prev_int_balance+E720),0))</f>
        <v/>
      </c>
      <c r="K720" s="58" t="str">
        <f>IF(B720="","",(Payment!prev_int_balance+E720)-J720)</f>
        <v/>
      </c>
      <c r="L720" s="58" t="str">
        <f t="shared" si="0"/>
        <v/>
      </c>
      <c r="M720" s="58" t="str">
        <f>IF(B720="","",Payment!prev_prin_balance-L720)</f>
        <v/>
      </c>
      <c r="N720" s="58" t="str">
        <f t="shared" si="1"/>
        <v/>
      </c>
      <c r="O720" s="31"/>
      <c r="P720" s="78"/>
      <c r="Q720" s="31"/>
      <c r="R720" s="31"/>
      <c r="S720" s="31"/>
      <c r="T720" s="31"/>
      <c r="U720" s="31"/>
      <c r="V720" s="31"/>
      <c r="W720" s="31"/>
      <c r="X720" s="31"/>
      <c r="Y720" s="31"/>
      <c r="Z720" s="31"/>
    </row>
    <row r="721" spans="1:26" ht="12.75" customHeight="1" x14ac:dyDescent="0.3">
      <c r="A721" s="51" t="str">
        <f>IF(OR(Payment!prev_total_owed&lt;=0,Payment!prev_total_owed=""),"",Payment!prev_pmt_num+1)</f>
        <v/>
      </c>
      <c r="B721" s="84"/>
      <c r="C721" s="99"/>
      <c r="D721" s="100"/>
      <c r="E721" s="58" t="str">
        <f>IF(B721="","",ROUND((B721-Payment!prev_date)*$N$8*Payment!prev_prin_balance,2))</f>
        <v/>
      </c>
      <c r="F721" s="56"/>
      <c r="G721" s="99"/>
      <c r="H721" s="99"/>
      <c r="I721" s="58" t="str">
        <f>IF(B721="","",Payment!prev_fee_balance+G721-H721)</f>
        <v/>
      </c>
      <c r="J721" s="58" t="str">
        <f>IF(B721="","",IF(ISBLANK(D721),MIN(C721-H721,Payment!prev_int_balance+E721),0))</f>
        <v/>
      </c>
      <c r="K721" s="58" t="str">
        <f>IF(B721="","",(Payment!prev_int_balance+E721)-J721)</f>
        <v/>
      </c>
      <c r="L721" s="58" t="str">
        <f t="shared" si="0"/>
        <v/>
      </c>
      <c r="M721" s="58" t="str">
        <f>IF(B721="","",Payment!prev_prin_balance-L721)</f>
        <v/>
      </c>
      <c r="N721" s="58" t="str">
        <f t="shared" si="1"/>
        <v/>
      </c>
      <c r="O721" s="31"/>
      <c r="P721" s="78"/>
      <c r="Q721" s="31"/>
      <c r="R721" s="31"/>
      <c r="S721" s="31"/>
      <c r="T721" s="31"/>
      <c r="U721" s="31"/>
      <c r="V721" s="31"/>
      <c r="W721" s="31"/>
      <c r="X721" s="31"/>
      <c r="Y721" s="31"/>
      <c r="Z721" s="31"/>
    </row>
    <row r="722" spans="1:26" ht="12.75" customHeight="1" x14ac:dyDescent="0.3">
      <c r="A722" s="51" t="str">
        <f>IF(OR(Payment!prev_total_owed&lt;=0,Payment!prev_total_owed=""),"",Payment!prev_pmt_num+1)</f>
        <v/>
      </c>
      <c r="B722" s="84"/>
      <c r="C722" s="99"/>
      <c r="D722" s="100"/>
      <c r="E722" s="58" t="str">
        <f>IF(B722="","",ROUND((B722-Payment!prev_date)*$N$8*Payment!prev_prin_balance,2))</f>
        <v/>
      </c>
      <c r="F722" s="56"/>
      <c r="G722" s="99"/>
      <c r="H722" s="99"/>
      <c r="I722" s="58" t="str">
        <f>IF(B722="","",Payment!prev_fee_balance+G722-H722)</f>
        <v/>
      </c>
      <c r="J722" s="58" t="str">
        <f>IF(B722="","",IF(ISBLANK(D722),MIN(C722-H722,Payment!prev_int_balance+E722),0))</f>
        <v/>
      </c>
      <c r="K722" s="58" t="str">
        <f>IF(B722="","",(Payment!prev_int_balance+E722)-J722)</f>
        <v/>
      </c>
      <c r="L722" s="58" t="str">
        <f t="shared" si="0"/>
        <v/>
      </c>
      <c r="M722" s="58" t="str">
        <f>IF(B722="","",Payment!prev_prin_balance-L722)</f>
        <v/>
      </c>
      <c r="N722" s="58" t="str">
        <f t="shared" si="1"/>
        <v/>
      </c>
      <c r="O722" s="31"/>
      <c r="P722" s="78"/>
      <c r="Q722" s="31"/>
      <c r="R722" s="31"/>
      <c r="S722" s="31"/>
      <c r="T722" s="31"/>
      <c r="U722" s="31"/>
      <c r="V722" s="31"/>
      <c r="W722" s="31"/>
      <c r="X722" s="31"/>
      <c r="Y722" s="31"/>
      <c r="Z722" s="31"/>
    </row>
    <row r="723" spans="1:26" ht="12.75" customHeight="1" x14ac:dyDescent="0.3">
      <c r="A723" s="51" t="str">
        <f>IF(OR(Payment!prev_total_owed&lt;=0,Payment!prev_total_owed=""),"",Payment!prev_pmt_num+1)</f>
        <v/>
      </c>
      <c r="B723" s="84"/>
      <c r="C723" s="99"/>
      <c r="D723" s="100"/>
      <c r="E723" s="58" t="str">
        <f>IF(B723="","",ROUND((B723-Payment!prev_date)*$N$8*Payment!prev_prin_balance,2))</f>
        <v/>
      </c>
      <c r="F723" s="56"/>
      <c r="G723" s="99"/>
      <c r="H723" s="99"/>
      <c r="I723" s="58" t="str">
        <f>IF(B723="","",Payment!prev_fee_balance+G723-H723)</f>
        <v/>
      </c>
      <c r="J723" s="58" t="str">
        <f>IF(B723="","",IF(ISBLANK(D723),MIN(C723-H723,Payment!prev_int_balance+E723),0))</f>
        <v/>
      </c>
      <c r="K723" s="58" t="str">
        <f>IF(B723="","",(Payment!prev_int_balance+E723)-J723)</f>
        <v/>
      </c>
      <c r="L723" s="58" t="str">
        <f t="shared" si="0"/>
        <v/>
      </c>
      <c r="M723" s="58" t="str">
        <f>IF(B723="","",Payment!prev_prin_balance-L723)</f>
        <v/>
      </c>
      <c r="N723" s="58" t="str">
        <f t="shared" si="1"/>
        <v/>
      </c>
      <c r="O723" s="31"/>
      <c r="P723" s="78"/>
      <c r="Q723" s="31"/>
      <c r="R723" s="31"/>
      <c r="S723" s="31"/>
      <c r="T723" s="31"/>
      <c r="U723" s="31"/>
      <c r="V723" s="31"/>
      <c r="W723" s="31"/>
      <c r="X723" s="31"/>
      <c r="Y723" s="31"/>
      <c r="Z723" s="31"/>
    </row>
    <row r="724" spans="1:26" ht="12.75" customHeight="1" x14ac:dyDescent="0.3">
      <c r="A724" s="51" t="str">
        <f>IF(OR(Payment!prev_total_owed&lt;=0,Payment!prev_total_owed=""),"",Payment!prev_pmt_num+1)</f>
        <v/>
      </c>
      <c r="B724" s="84"/>
      <c r="C724" s="99"/>
      <c r="D724" s="100"/>
      <c r="E724" s="58" t="str">
        <f>IF(B724="","",ROUND((B724-Payment!prev_date)*$N$8*Payment!prev_prin_balance,2))</f>
        <v/>
      </c>
      <c r="F724" s="56"/>
      <c r="G724" s="99"/>
      <c r="H724" s="99"/>
      <c r="I724" s="58" t="str">
        <f>IF(B724="","",Payment!prev_fee_balance+G724-H724)</f>
        <v/>
      </c>
      <c r="J724" s="58" t="str">
        <f>IF(B724="","",IF(ISBLANK(D724),MIN(C724-H724,Payment!prev_int_balance+E724),0))</f>
        <v/>
      </c>
      <c r="K724" s="58" t="str">
        <f>IF(B724="","",(Payment!prev_int_balance+E724)-J724)</f>
        <v/>
      </c>
      <c r="L724" s="58" t="str">
        <f t="shared" si="0"/>
        <v/>
      </c>
      <c r="M724" s="58" t="str">
        <f>IF(B724="","",Payment!prev_prin_balance-L724)</f>
        <v/>
      </c>
      <c r="N724" s="58" t="str">
        <f t="shared" si="1"/>
        <v/>
      </c>
      <c r="O724" s="31"/>
      <c r="P724" s="78"/>
      <c r="Q724" s="31"/>
      <c r="R724" s="31"/>
      <c r="S724" s="31"/>
      <c r="T724" s="31"/>
      <c r="U724" s="31"/>
      <c r="V724" s="31"/>
      <c r="W724" s="31"/>
      <c r="X724" s="31"/>
      <c r="Y724" s="31"/>
      <c r="Z724" s="31"/>
    </row>
    <row r="725" spans="1:26" ht="12.75" customHeight="1" x14ac:dyDescent="0.3">
      <c r="A725" s="51" t="str">
        <f>IF(OR(Payment!prev_total_owed&lt;=0,Payment!prev_total_owed=""),"",Payment!prev_pmt_num+1)</f>
        <v/>
      </c>
      <c r="B725" s="84"/>
      <c r="C725" s="99"/>
      <c r="D725" s="100"/>
      <c r="E725" s="58" t="str">
        <f>IF(B725="","",ROUND((B725-Payment!prev_date)*$N$8*Payment!prev_prin_balance,2))</f>
        <v/>
      </c>
      <c r="F725" s="56"/>
      <c r="G725" s="99"/>
      <c r="H725" s="99"/>
      <c r="I725" s="58" t="str">
        <f>IF(B725="","",Payment!prev_fee_balance+G725-H725)</f>
        <v/>
      </c>
      <c r="J725" s="58" t="str">
        <f>IF(B725="","",IF(ISBLANK(D725),MIN(C725-H725,Payment!prev_int_balance+E725),0))</f>
        <v/>
      </c>
      <c r="K725" s="58" t="str">
        <f>IF(B725="","",(Payment!prev_int_balance+E725)-J725)</f>
        <v/>
      </c>
      <c r="L725" s="58" t="str">
        <f t="shared" si="0"/>
        <v/>
      </c>
      <c r="M725" s="58" t="str">
        <f>IF(B725="","",Payment!prev_prin_balance-L725)</f>
        <v/>
      </c>
      <c r="N725" s="58" t="str">
        <f t="shared" si="1"/>
        <v/>
      </c>
      <c r="O725" s="31"/>
      <c r="P725" s="78"/>
      <c r="Q725" s="31"/>
      <c r="R725" s="31"/>
      <c r="S725" s="31"/>
      <c r="T725" s="31"/>
      <c r="U725" s="31"/>
      <c r="V725" s="31"/>
      <c r="W725" s="31"/>
      <c r="X725" s="31"/>
      <c r="Y725" s="31"/>
      <c r="Z725" s="31"/>
    </row>
    <row r="726" spans="1:26" ht="12.75" customHeight="1" x14ac:dyDescent="0.3">
      <c r="A726" s="51" t="str">
        <f>IF(OR(Payment!prev_total_owed&lt;=0,Payment!prev_total_owed=""),"",Payment!prev_pmt_num+1)</f>
        <v/>
      </c>
      <c r="B726" s="84"/>
      <c r="C726" s="99"/>
      <c r="D726" s="100"/>
      <c r="E726" s="58" t="str">
        <f>IF(B726="","",ROUND((B726-Payment!prev_date)*$N$8*Payment!prev_prin_balance,2))</f>
        <v/>
      </c>
      <c r="F726" s="56"/>
      <c r="G726" s="99"/>
      <c r="H726" s="99"/>
      <c r="I726" s="58" t="str">
        <f>IF(B726="","",Payment!prev_fee_balance+G726-H726)</f>
        <v/>
      </c>
      <c r="J726" s="58" t="str">
        <f>IF(B726="","",IF(ISBLANK(D726),MIN(C726-H726,Payment!prev_int_balance+E726),0))</f>
        <v/>
      </c>
      <c r="K726" s="58" t="str">
        <f>IF(B726="","",(Payment!prev_int_balance+E726)-J726)</f>
        <v/>
      </c>
      <c r="L726" s="58" t="str">
        <f t="shared" si="0"/>
        <v/>
      </c>
      <c r="M726" s="58" t="str">
        <f>IF(B726="","",Payment!prev_prin_balance-L726)</f>
        <v/>
      </c>
      <c r="N726" s="58" t="str">
        <f t="shared" si="1"/>
        <v/>
      </c>
      <c r="O726" s="31"/>
      <c r="P726" s="78"/>
      <c r="Q726" s="31"/>
      <c r="R726" s="31"/>
      <c r="S726" s="31"/>
      <c r="T726" s="31"/>
      <c r="U726" s="31"/>
      <c r="V726" s="31"/>
      <c r="W726" s="31"/>
      <c r="X726" s="31"/>
      <c r="Y726" s="31"/>
      <c r="Z726" s="31"/>
    </row>
    <row r="727" spans="1:26" ht="12.75" customHeight="1" x14ac:dyDescent="0.3">
      <c r="A727" s="51" t="str">
        <f>IF(OR(Payment!prev_total_owed&lt;=0,Payment!prev_total_owed=""),"",Payment!prev_pmt_num+1)</f>
        <v/>
      </c>
      <c r="B727" s="84"/>
      <c r="C727" s="99"/>
      <c r="D727" s="100"/>
      <c r="E727" s="58" t="str">
        <f>IF(B727="","",ROUND((B727-Payment!prev_date)*$N$8*Payment!prev_prin_balance,2))</f>
        <v/>
      </c>
      <c r="F727" s="56"/>
      <c r="G727" s="99"/>
      <c r="H727" s="99"/>
      <c r="I727" s="58" t="str">
        <f>IF(B727="","",Payment!prev_fee_balance+G727-H727)</f>
        <v/>
      </c>
      <c r="J727" s="58" t="str">
        <f>IF(B727="","",IF(ISBLANK(D727),MIN(C727-H727,Payment!prev_int_balance+E727),0))</f>
        <v/>
      </c>
      <c r="K727" s="58" t="str">
        <f>IF(B727="","",(Payment!prev_int_balance+E727)-J727)</f>
        <v/>
      </c>
      <c r="L727" s="58" t="str">
        <f t="shared" si="0"/>
        <v/>
      </c>
      <c r="M727" s="58" t="str">
        <f>IF(B727="","",Payment!prev_prin_balance-L727)</f>
        <v/>
      </c>
      <c r="N727" s="58" t="str">
        <f t="shared" si="1"/>
        <v/>
      </c>
      <c r="O727" s="31"/>
      <c r="P727" s="78"/>
      <c r="Q727" s="31"/>
      <c r="R727" s="31"/>
      <c r="S727" s="31"/>
      <c r="T727" s="31"/>
      <c r="U727" s="31"/>
      <c r="V727" s="31"/>
      <c r="W727" s="31"/>
      <c r="X727" s="31"/>
      <c r="Y727" s="31"/>
      <c r="Z727" s="31"/>
    </row>
    <row r="728" spans="1:26" ht="12.75" customHeight="1" x14ac:dyDescent="0.3">
      <c r="A728" s="51" t="str">
        <f>IF(OR(Payment!prev_total_owed&lt;=0,Payment!prev_total_owed=""),"",Payment!prev_pmt_num+1)</f>
        <v/>
      </c>
      <c r="B728" s="84"/>
      <c r="C728" s="99"/>
      <c r="D728" s="100"/>
      <c r="E728" s="58" t="str">
        <f>IF(B728="","",ROUND((B728-Payment!prev_date)*$N$8*Payment!prev_prin_balance,2))</f>
        <v/>
      </c>
      <c r="F728" s="56"/>
      <c r="G728" s="99"/>
      <c r="H728" s="99"/>
      <c r="I728" s="58" t="str">
        <f>IF(B728="","",Payment!prev_fee_balance+G728-H728)</f>
        <v/>
      </c>
      <c r="J728" s="58" t="str">
        <f>IF(B728="","",IF(ISBLANK(D728),MIN(C728-H728,Payment!prev_int_balance+E728),0))</f>
        <v/>
      </c>
      <c r="K728" s="58" t="str">
        <f>IF(B728="","",(Payment!prev_int_balance+E728)-J728)</f>
        <v/>
      </c>
      <c r="L728" s="58" t="str">
        <f t="shared" si="0"/>
        <v/>
      </c>
      <c r="M728" s="58" t="str">
        <f>IF(B728="","",Payment!prev_prin_balance-L728)</f>
        <v/>
      </c>
      <c r="N728" s="58" t="str">
        <f t="shared" si="1"/>
        <v/>
      </c>
      <c r="O728" s="31"/>
      <c r="P728" s="78"/>
      <c r="Q728" s="31"/>
      <c r="R728" s="31"/>
      <c r="S728" s="31"/>
      <c r="T728" s="31"/>
      <c r="U728" s="31"/>
      <c r="V728" s="31"/>
      <c r="W728" s="31"/>
      <c r="X728" s="31"/>
      <c r="Y728" s="31"/>
      <c r="Z728" s="31"/>
    </row>
    <row r="729" spans="1:26" ht="12.75" customHeight="1" x14ac:dyDescent="0.3">
      <c r="A729" s="51" t="str">
        <f>IF(OR(Payment!prev_total_owed&lt;=0,Payment!prev_total_owed=""),"",Payment!prev_pmt_num+1)</f>
        <v/>
      </c>
      <c r="B729" s="84"/>
      <c r="C729" s="99"/>
      <c r="D729" s="100"/>
      <c r="E729" s="58" t="str">
        <f>IF(B729="","",ROUND((B729-Payment!prev_date)*$N$8*Payment!prev_prin_balance,2))</f>
        <v/>
      </c>
      <c r="F729" s="56"/>
      <c r="G729" s="99"/>
      <c r="H729" s="99"/>
      <c r="I729" s="58" t="str">
        <f>IF(B729="","",Payment!prev_fee_balance+G729-H729)</f>
        <v/>
      </c>
      <c r="J729" s="58" t="str">
        <f>IF(B729="","",IF(ISBLANK(D729),MIN(C729-H729,Payment!prev_int_balance+E729),0))</f>
        <v/>
      </c>
      <c r="K729" s="58" t="str">
        <f>IF(B729="","",(Payment!prev_int_balance+E729)-J729)</f>
        <v/>
      </c>
      <c r="L729" s="58" t="str">
        <f t="shared" si="0"/>
        <v/>
      </c>
      <c r="M729" s="58" t="str">
        <f>IF(B729="","",Payment!prev_prin_balance-L729)</f>
        <v/>
      </c>
      <c r="N729" s="58" t="str">
        <f t="shared" si="1"/>
        <v/>
      </c>
      <c r="O729" s="31"/>
      <c r="P729" s="78"/>
      <c r="Q729" s="31"/>
      <c r="R729" s="31"/>
      <c r="S729" s="31"/>
      <c r="T729" s="31"/>
      <c r="U729" s="31"/>
      <c r="V729" s="31"/>
      <c r="W729" s="31"/>
      <c r="X729" s="31"/>
      <c r="Y729" s="31"/>
      <c r="Z729" s="31"/>
    </row>
    <row r="730" spans="1:26" ht="12.75" customHeight="1" x14ac:dyDescent="0.3">
      <c r="A730" s="51" t="str">
        <f>IF(OR(Payment!prev_total_owed&lt;=0,Payment!prev_total_owed=""),"",Payment!prev_pmt_num+1)</f>
        <v/>
      </c>
      <c r="B730" s="84"/>
      <c r="C730" s="99"/>
      <c r="D730" s="100"/>
      <c r="E730" s="58" t="str">
        <f>IF(B730="","",ROUND((B730-Payment!prev_date)*$N$8*Payment!prev_prin_balance,2))</f>
        <v/>
      </c>
      <c r="F730" s="56"/>
      <c r="G730" s="99"/>
      <c r="H730" s="99"/>
      <c r="I730" s="58" t="str">
        <f>IF(B730="","",Payment!prev_fee_balance+G730-H730)</f>
        <v/>
      </c>
      <c r="J730" s="58" t="str">
        <f>IF(B730="","",IF(ISBLANK(D730),MIN(C730-H730,Payment!prev_int_balance+E730),0))</f>
        <v/>
      </c>
      <c r="K730" s="58" t="str">
        <f>IF(B730="","",(Payment!prev_int_balance+E730)-J730)</f>
        <v/>
      </c>
      <c r="L730" s="58" t="str">
        <f t="shared" si="0"/>
        <v/>
      </c>
      <c r="M730" s="58" t="str">
        <f>IF(B730="","",Payment!prev_prin_balance-L730)</f>
        <v/>
      </c>
      <c r="N730" s="58" t="str">
        <f t="shared" si="1"/>
        <v/>
      </c>
      <c r="O730" s="31"/>
      <c r="P730" s="78"/>
      <c r="Q730" s="31"/>
      <c r="R730" s="31"/>
      <c r="S730" s="31"/>
      <c r="T730" s="31"/>
      <c r="U730" s="31"/>
      <c r="V730" s="31"/>
      <c r="W730" s="31"/>
      <c r="X730" s="31"/>
      <c r="Y730" s="31"/>
      <c r="Z730" s="31"/>
    </row>
    <row r="731" spans="1:26" ht="12.75" customHeight="1" x14ac:dyDescent="0.3">
      <c r="A731" s="51" t="str">
        <f>IF(OR(Payment!prev_total_owed&lt;=0,Payment!prev_total_owed=""),"",Payment!prev_pmt_num+1)</f>
        <v/>
      </c>
      <c r="B731" s="84"/>
      <c r="C731" s="99"/>
      <c r="D731" s="100"/>
      <c r="E731" s="58" t="str">
        <f>IF(B731="","",ROUND((B731-Payment!prev_date)*$N$8*Payment!prev_prin_balance,2))</f>
        <v/>
      </c>
      <c r="F731" s="56"/>
      <c r="G731" s="99"/>
      <c r="H731" s="99"/>
      <c r="I731" s="58" t="str">
        <f>IF(B731="","",Payment!prev_fee_balance+G731-H731)</f>
        <v/>
      </c>
      <c r="J731" s="58" t="str">
        <f>IF(B731="","",IF(ISBLANK(D731),MIN(C731-H731,Payment!prev_int_balance+E731),0))</f>
        <v/>
      </c>
      <c r="K731" s="58" t="str">
        <f>IF(B731="","",(Payment!prev_int_balance+E731)-J731)</f>
        <v/>
      </c>
      <c r="L731" s="58" t="str">
        <f t="shared" si="0"/>
        <v/>
      </c>
      <c r="M731" s="58" t="str">
        <f>IF(B731="","",Payment!prev_prin_balance-L731)</f>
        <v/>
      </c>
      <c r="N731" s="58" t="str">
        <f t="shared" si="1"/>
        <v/>
      </c>
      <c r="O731" s="31"/>
      <c r="P731" s="78"/>
      <c r="Q731" s="31"/>
      <c r="R731" s="31"/>
      <c r="S731" s="31"/>
      <c r="T731" s="31"/>
      <c r="U731" s="31"/>
      <c r="V731" s="31"/>
      <c r="W731" s="31"/>
      <c r="X731" s="31"/>
      <c r="Y731" s="31"/>
      <c r="Z731" s="31"/>
    </row>
    <row r="732" spans="1:26" ht="12.75" customHeight="1" x14ac:dyDescent="0.3">
      <c r="A732" s="51" t="str">
        <f>IF(OR(Payment!prev_total_owed&lt;=0,Payment!prev_total_owed=""),"",Payment!prev_pmt_num+1)</f>
        <v/>
      </c>
      <c r="B732" s="84"/>
      <c r="C732" s="99"/>
      <c r="D732" s="100"/>
      <c r="E732" s="58" t="str">
        <f>IF(B732="","",ROUND((B732-Payment!prev_date)*$N$8*Payment!prev_prin_balance,2))</f>
        <v/>
      </c>
      <c r="F732" s="56"/>
      <c r="G732" s="99"/>
      <c r="H732" s="99"/>
      <c r="I732" s="58" t="str">
        <f>IF(B732="","",Payment!prev_fee_balance+G732-H732)</f>
        <v/>
      </c>
      <c r="J732" s="58" t="str">
        <f>IF(B732="","",IF(ISBLANK(D732),MIN(C732-H732,Payment!prev_int_balance+E732),0))</f>
        <v/>
      </c>
      <c r="K732" s="58" t="str">
        <f>IF(B732="","",(Payment!prev_int_balance+E732)-J732)</f>
        <v/>
      </c>
      <c r="L732" s="58" t="str">
        <f t="shared" si="0"/>
        <v/>
      </c>
      <c r="M732" s="58" t="str">
        <f>IF(B732="","",Payment!prev_prin_balance-L732)</f>
        <v/>
      </c>
      <c r="N732" s="58" t="str">
        <f t="shared" si="1"/>
        <v/>
      </c>
      <c r="O732" s="31"/>
      <c r="P732" s="78"/>
      <c r="Q732" s="31"/>
      <c r="R732" s="31"/>
      <c r="S732" s="31"/>
      <c r="T732" s="31"/>
      <c r="U732" s="31"/>
      <c r="V732" s="31"/>
      <c r="W732" s="31"/>
      <c r="X732" s="31"/>
      <c r="Y732" s="31"/>
      <c r="Z732" s="31"/>
    </row>
    <row r="733" spans="1:26" ht="12.75" customHeight="1" x14ac:dyDescent="0.3">
      <c r="A733" s="51" t="str">
        <f>IF(OR(Payment!prev_total_owed&lt;=0,Payment!prev_total_owed=""),"",Payment!prev_pmt_num+1)</f>
        <v/>
      </c>
      <c r="B733" s="84"/>
      <c r="C733" s="99"/>
      <c r="D733" s="100"/>
      <c r="E733" s="58" t="str">
        <f>IF(B733="","",ROUND((B733-Payment!prev_date)*$N$8*Payment!prev_prin_balance,2))</f>
        <v/>
      </c>
      <c r="F733" s="56"/>
      <c r="G733" s="99"/>
      <c r="H733" s="99"/>
      <c r="I733" s="58" t="str">
        <f>IF(B733="","",Payment!prev_fee_balance+G733-H733)</f>
        <v/>
      </c>
      <c r="J733" s="58" t="str">
        <f>IF(B733="","",IF(ISBLANK(D733),MIN(C733-H733,Payment!prev_int_balance+E733),0))</f>
        <v/>
      </c>
      <c r="K733" s="58" t="str">
        <f>IF(B733="","",(Payment!prev_int_balance+E733)-J733)</f>
        <v/>
      </c>
      <c r="L733" s="58" t="str">
        <f t="shared" si="0"/>
        <v/>
      </c>
      <c r="M733" s="58" t="str">
        <f>IF(B733="","",Payment!prev_prin_balance-L733)</f>
        <v/>
      </c>
      <c r="N733" s="58" t="str">
        <f t="shared" si="1"/>
        <v/>
      </c>
      <c r="O733" s="31"/>
      <c r="P733" s="78"/>
      <c r="Q733" s="31"/>
      <c r="R733" s="31"/>
      <c r="S733" s="31"/>
      <c r="T733" s="31"/>
      <c r="U733" s="31"/>
      <c r="V733" s="31"/>
      <c r="W733" s="31"/>
      <c r="X733" s="31"/>
      <c r="Y733" s="31"/>
      <c r="Z733" s="31"/>
    </row>
    <row r="734" spans="1:26" ht="12.75" customHeight="1" x14ac:dyDescent="0.3">
      <c r="A734" s="51" t="str">
        <f>IF(OR(Payment!prev_total_owed&lt;=0,Payment!prev_total_owed=""),"",Payment!prev_pmt_num+1)</f>
        <v/>
      </c>
      <c r="B734" s="84"/>
      <c r="C734" s="99"/>
      <c r="D734" s="100"/>
      <c r="E734" s="58" t="str">
        <f>IF(B734="","",ROUND((B734-Payment!prev_date)*$N$8*Payment!prev_prin_balance,2))</f>
        <v/>
      </c>
      <c r="F734" s="56"/>
      <c r="G734" s="99"/>
      <c r="H734" s="99"/>
      <c r="I734" s="58" t="str">
        <f>IF(B734="","",Payment!prev_fee_balance+G734-H734)</f>
        <v/>
      </c>
      <c r="J734" s="58" t="str">
        <f>IF(B734="","",IF(ISBLANK(D734),MIN(C734-H734,Payment!prev_int_balance+E734),0))</f>
        <v/>
      </c>
      <c r="K734" s="58" t="str">
        <f>IF(B734="","",(Payment!prev_int_balance+E734)-J734)</f>
        <v/>
      </c>
      <c r="L734" s="58" t="str">
        <f t="shared" si="0"/>
        <v/>
      </c>
      <c r="M734" s="58" t="str">
        <f>IF(B734="","",Payment!prev_prin_balance-L734)</f>
        <v/>
      </c>
      <c r="N734" s="58" t="str">
        <f t="shared" si="1"/>
        <v/>
      </c>
      <c r="O734" s="31"/>
      <c r="P734" s="78"/>
      <c r="Q734" s="31"/>
      <c r="R734" s="31"/>
      <c r="S734" s="31"/>
      <c r="T734" s="31"/>
      <c r="U734" s="31"/>
      <c r="V734" s="31"/>
      <c r="W734" s="31"/>
      <c r="X734" s="31"/>
      <c r="Y734" s="31"/>
      <c r="Z734" s="31"/>
    </row>
    <row r="735" spans="1:26" ht="12.75" customHeight="1" x14ac:dyDescent="0.3">
      <c r="A735" s="51" t="str">
        <f>IF(OR(Payment!prev_total_owed&lt;=0,Payment!prev_total_owed=""),"",Payment!prev_pmt_num+1)</f>
        <v/>
      </c>
      <c r="B735" s="84"/>
      <c r="C735" s="99"/>
      <c r="D735" s="100"/>
      <c r="E735" s="58" t="str">
        <f>IF(B735="","",ROUND((B735-Payment!prev_date)*$N$8*Payment!prev_prin_balance,2))</f>
        <v/>
      </c>
      <c r="F735" s="56"/>
      <c r="G735" s="99"/>
      <c r="H735" s="99"/>
      <c r="I735" s="58" t="str">
        <f>IF(B735="","",Payment!prev_fee_balance+G735-H735)</f>
        <v/>
      </c>
      <c r="J735" s="58" t="str">
        <f>IF(B735="","",IF(ISBLANK(D735),MIN(C735-H735,Payment!prev_int_balance+E735),0))</f>
        <v/>
      </c>
      <c r="K735" s="58" t="str">
        <f>IF(B735="","",(Payment!prev_int_balance+E735)-J735)</f>
        <v/>
      </c>
      <c r="L735" s="58" t="str">
        <f t="shared" si="0"/>
        <v/>
      </c>
      <c r="M735" s="58" t="str">
        <f>IF(B735="","",Payment!prev_prin_balance-L735)</f>
        <v/>
      </c>
      <c r="N735" s="58" t="str">
        <f t="shared" si="1"/>
        <v/>
      </c>
      <c r="O735" s="31"/>
      <c r="P735" s="78"/>
      <c r="Q735" s="31"/>
      <c r="R735" s="31"/>
      <c r="S735" s="31"/>
      <c r="T735" s="31"/>
      <c r="U735" s="31"/>
      <c r="V735" s="31"/>
      <c r="W735" s="31"/>
      <c r="X735" s="31"/>
      <c r="Y735" s="31"/>
      <c r="Z735" s="31"/>
    </row>
    <row r="736" spans="1:26" ht="12.75" customHeight="1" x14ac:dyDescent="0.3">
      <c r="A736" s="51" t="str">
        <f>IF(OR(Payment!prev_total_owed&lt;=0,Payment!prev_total_owed=""),"",Payment!prev_pmt_num+1)</f>
        <v/>
      </c>
      <c r="B736" s="84"/>
      <c r="C736" s="99"/>
      <c r="D736" s="100"/>
      <c r="E736" s="58" t="str">
        <f>IF(B736="","",ROUND((B736-Payment!prev_date)*$N$8*Payment!prev_prin_balance,2))</f>
        <v/>
      </c>
      <c r="F736" s="56"/>
      <c r="G736" s="99"/>
      <c r="H736" s="99"/>
      <c r="I736" s="58" t="str">
        <f>IF(B736="","",Payment!prev_fee_balance+G736-H736)</f>
        <v/>
      </c>
      <c r="J736" s="58" t="str">
        <f>IF(B736="","",IF(ISBLANK(D736),MIN(C736-H736,Payment!prev_int_balance+E736),0))</f>
        <v/>
      </c>
      <c r="K736" s="58" t="str">
        <f>IF(B736="","",(Payment!prev_int_balance+E736)-J736)</f>
        <v/>
      </c>
      <c r="L736" s="58" t="str">
        <f t="shared" si="0"/>
        <v/>
      </c>
      <c r="M736" s="58" t="str">
        <f>IF(B736="","",Payment!prev_prin_balance-L736)</f>
        <v/>
      </c>
      <c r="N736" s="58" t="str">
        <f t="shared" si="1"/>
        <v/>
      </c>
      <c r="O736" s="31"/>
      <c r="P736" s="78"/>
      <c r="Q736" s="31"/>
      <c r="R736" s="31"/>
      <c r="S736" s="31"/>
      <c r="T736" s="31"/>
      <c r="U736" s="31"/>
      <c r="V736" s="31"/>
      <c r="W736" s="31"/>
      <c r="X736" s="31"/>
      <c r="Y736" s="31"/>
      <c r="Z736" s="31"/>
    </row>
    <row r="737" spans="1:26" ht="12.75" customHeight="1" x14ac:dyDescent="0.3">
      <c r="A737" s="51" t="str">
        <f>IF(OR(Payment!prev_total_owed&lt;=0,Payment!prev_total_owed=""),"",Payment!prev_pmt_num+1)</f>
        <v/>
      </c>
      <c r="B737" s="84"/>
      <c r="C737" s="99"/>
      <c r="D737" s="100"/>
      <c r="E737" s="58" t="str">
        <f>IF(B737="","",ROUND((B737-Payment!prev_date)*$N$8*Payment!prev_prin_balance,2))</f>
        <v/>
      </c>
      <c r="F737" s="56"/>
      <c r="G737" s="99"/>
      <c r="H737" s="99"/>
      <c r="I737" s="58" t="str">
        <f>IF(B737="","",Payment!prev_fee_balance+G737-H737)</f>
        <v/>
      </c>
      <c r="J737" s="58" t="str">
        <f>IF(B737="","",IF(ISBLANK(D737),MIN(C737-H737,Payment!prev_int_balance+E737),0))</f>
        <v/>
      </c>
      <c r="K737" s="58" t="str">
        <f>IF(B737="","",(Payment!prev_int_balance+E737)-J737)</f>
        <v/>
      </c>
      <c r="L737" s="58" t="str">
        <f t="shared" si="0"/>
        <v/>
      </c>
      <c r="M737" s="58" t="str">
        <f>IF(B737="","",Payment!prev_prin_balance-L737)</f>
        <v/>
      </c>
      <c r="N737" s="58" t="str">
        <f t="shared" si="1"/>
        <v/>
      </c>
      <c r="O737" s="31"/>
      <c r="P737" s="78"/>
      <c r="Q737" s="31"/>
      <c r="R737" s="31"/>
      <c r="S737" s="31"/>
      <c r="T737" s="31"/>
      <c r="U737" s="31"/>
      <c r="V737" s="31"/>
      <c r="W737" s="31"/>
      <c r="X737" s="31"/>
      <c r="Y737" s="31"/>
      <c r="Z737" s="31"/>
    </row>
    <row r="738" spans="1:26" ht="12.75" customHeight="1" x14ac:dyDescent="0.3">
      <c r="A738" s="51" t="str">
        <f>IF(OR(Payment!prev_total_owed&lt;=0,Payment!prev_total_owed=""),"",Payment!prev_pmt_num+1)</f>
        <v/>
      </c>
      <c r="B738" s="84"/>
      <c r="C738" s="99"/>
      <c r="D738" s="100"/>
      <c r="E738" s="58" t="str">
        <f>IF(B738="","",ROUND((B738-Payment!prev_date)*$N$8*Payment!prev_prin_balance,2))</f>
        <v/>
      </c>
      <c r="F738" s="56"/>
      <c r="G738" s="99"/>
      <c r="H738" s="99"/>
      <c r="I738" s="58" t="str">
        <f>IF(B738="","",Payment!prev_fee_balance+G738-H738)</f>
        <v/>
      </c>
      <c r="J738" s="58" t="str">
        <f>IF(B738="","",IF(ISBLANK(D738),MIN(C738-H738,Payment!prev_int_balance+E738),0))</f>
        <v/>
      </c>
      <c r="K738" s="58" t="str">
        <f>IF(B738="","",(Payment!prev_int_balance+E738)-J738)</f>
        <v/>
      </c>
      <c r="L738" s="58" t="str">
        <f t="shared" si="0"/>
        <v/>
      </c>
      <c r="M738" s="58" t="str">
        <f>IF(B738="","",Payment!prev_prin_balance-L738)</f>
        <v/>
      </c>
      <c r="N738" s="58" t="str">
        <f t="shared" si="1"/>
        <v/>
      </c>
      <c r="O738" s="31"/>
      <c r="P738" s="78"/>
      <c r="Q738" s="31"/>
      <c r="R738" s="31"/>
      <c r="S738" s="31"/>
      <c r="T738" s="31"/>
      <c r="U738" s="31"/>
      <c r="V738" s="31"/>
      <c r="W738" s="31"/>
      <c r="X738" s="31"/>
      <c r="Y738" s="31"/>
      <c r="Z738" s="31"/>
    </row>
    <row r="739" spans="1:26" ht="12.75" customHeight="1" x14ac:dyDescent="0.3">
      <c r="A739" s="51" t="str">
        <f>IF(OR(Payment!prev_total_owed&lt;=0,Payment!prev_total_owed=""),"",Payment!prev_pmt_num+1)</f>
        <v/>
      </c>
      <c r="B739" s="84"/>
      <c r="C739" s="99"/>
      <c r="D739" s="100"/>
      <c r="E739" s="58" t="str">
        <f>IF(B739="","",ROUND((B739-Payment!prev_date)*$N$8*Payment!prev_prin_balance,2))</f>
        <v/>
      </c>
      <c r="F739" s="56"/>
      <c r="G739" s="99"/>
      <c r="H739" s="99"/>
      <c r="I739" s="58" t="str">
        <f>IF(B739="","",Payment!prev_fee_balance+G739-H739)</f>
        <v/>
      </c>
      <c r="J739" s="58" t="str">
        <f>IF(B739="","",IF(ISBLANK(D739),MIN(C739-H739,Payment!prev_int_balance+E739),0))</f>
        <v/>
      </c>
      <c r="K739" s="58" t="str">
        <f>IF(B739="","",(Payment!prev_int_balance+E739)-J739)</f>
        <v/>
      </c>
      <c r="L739" s="58" t="str">
        <f t="shared" si="0"/>
        <v/>
      </c>
      <c r="M739" s="58" t="str">
        <f>IF(B739="","",Payment!prev_prin_balance-L739)</f>
        <v/>
      </c>
      <c r="N739" s="58" t="str">
        <f t="shared" si="1"/>
        <v/>
      </c>
      <c r="O739" s="31"/>
      <c r="P739" s="78"/>
      <c r="Q739" s="31"/>
      <c r="R739" s="31"/>
      <c r="S739" s="31"/>
      <c r="T739" s="31"/>
      <c r="U739" s="31"/>
      <c r="V739" s="31"/>
      <c r="W739" s="31"/>
      <c r="X739" s="31"/>
      <c r="Y739" s="31"/>
      <c r="Z739" s="31"/>
    </row>
    <row r="740" spans="1:26" ht="12.75" customHeight="1" x14ac:dyDescent="0.3">
      <c r="A740" s="51" t="str">
        <f>IF(OR(Payment!prev_total_owed&lt;=0,Payment!prev_total_owed=""),"",Payment!prev_pmt_num+1)</f>
        <v/>
      </c>
      <c r="B740" s="84"/>
      <c r="C740" s="99"/>
      <c r="D740" s="100"/>
      <c r="E740" s="58" t="str">
        <f>IF(B740="","",ROUND((B740-Payment!prev_date)*$N$8*Payment!prev_prin_balance,2))</f>
        <v/>
      </c>
      <c r="F740" s="56"/>
      <c r="G740" s="99"/>
      <c r="H740" s="99"/>
      <c r="I740" s="58" t="str">
        <f>IF(B740="","",Payment!prev_fee_balance+G740-H740)</f>
        <v/>
      </c>
      <c r="J740" s="58" t="str">
        <f>IF(B740="","",IF(ISBLANK(D740),MIN(C740-H740,Payment!prev_int_balance+E740),0))</f>
        <v/>
      </c>
      <c r="K740" s="58" t="str">
        <f>IF(B740="","",(Payment!prev_int_balance+E740)-J740)</f>
        <v/>
      </c>
      <c r="L740" s="58" t="str">
        <f t="shared" si="0"/>
        <v/>
      </c>
      <c r="M740" s="58" t="str">
        <f>IF(B740="","",Payment!prev_prin_balance-L740)</f>
        <v/>
      </c>
      <c r="N740" s="58" t="str">
        <f t="shared" si="1"/>
        <v/>
      </c>
      <c r="O740" s="31"/>
      <c r="P740" s="78"/>
      <c r="Q740" s="31"/>
      <c r="R740" s="31"/>
      <c r="S740" s="31"/>
      <c r="T740" s="31"/>
      <c r="U740" s="31"/>
      <c r="V740" s="31"/>
      <c r="W740" s="31"/>
      <c r="X740" s="31"/>
      <c r="Y740" s="31"/>
      <c r="Z740" s="31"/>
    </row>
    <row r="741" spans="1:26" ht="12.75" customHeight="1" x14ac:dyDescent="0.3">
      <c r="A741" s="51" t="str">
        <f>IF(OR(Payment!prev_total_owed&lt;=0,Payment!prev_total_owed=""),"",Payment!prev_pmt_num+1)</f>
        <v/>
      </c>
      <c r="B741" s="84"/>
      <c r="C741" s="99"/>
      <c r="D741" s="100"/>
      <c r="E741" s="58" t="str">
        <f>IF(B741="","",ROUND((B741-Payment!prev_date)*$N$8*Payment!prev_prin_balance,2))</f>
        <v/>
      </c>
      <c r="F741" s="56"/>
      <c r="G741" s="99"/>
      <c r="H741" s="99"/>
      <c r="I741" s="58" t="str">
        <f>IF(B741="","",Payment!prev_fee_balance+G741-H741)</f>
        <v/>
      </c>
      <c r="J741" s="58" t="str">
        <f>IF(B741="","",IF(ISBLANK(D741),MIN(C741-H741,Payment!prev_int_balance+E741),0))</f>
        <v/>
      </c>
      <c r="K741" s="58" t="str">
        <f>IF(B741="","",(Payment!prev_int_balance+E741)-J741)</f>
        <v/>
      </c>
      <c r="L741" s="58" t="str">
        <f t="shared" si="0"/>
        <v/>
      </c>
      <c r="M741" s="58" t="str">
        <f>IF(B741="","",Payment!prev_prin_balance-L741)</f>
        <v/>
      </c>
      <c r="N741" s="58" t="str">
        <f t="shared" si="1"/>
        <v/>
      </c>
      <c r="O741" s="31"/>
      <c r="P741" s="78"/>
      <c r="Q741" s="31"/>
      <c r="R741" s="31"/>
      <c r="S741" s="31"/>
      <c r="T741" s="31"/>
      <c r="U741" s="31"/>
      <c r="V741" s="31"/>
      <c r="W741" s="31"/>
      <c r="X741" s="31"/>
      <c r="Y741" s="31"/>
      <c r="Z741" s="31"/>
    </row>
    <row r="742" spans="1:26" ht="12.75" customHeight="1" x14ac:dyDescent="0.3">
      <c r="A742" s="51" t="str">
        <f>IF(OR(Payment!prev_total_owed&lt;=0,Payment!prev_total_owed=""),"",Payment!prev_pmt_num+1)</f>
        <v/>
      </c>
      <c r="B742" s="84"/>
      <c r="C742" s="99"/>
      <c r="D742" s="100"/>
      <c r="E742" s="58" t="str">
        <f>IF(B742="","",ROUND((B742-Payment!prev_date)*$N$8*Payment!prev_prin_balance,2))</f>
        <v/>
      </c>
      <c r="F742" s="56"/>
      <c r="G742" s="99"/>
      <c r="H742" s="99"/>
      <c r="I742" s="58" t="str">
        <f>IF(B742="","",Payment!prev_fee_balance+G742-H742)</f>
        <v/>
      </c>
      <c r="J742" s="58" t="str">
        <f>IF(B742="","",IF(ISBLANK(D742),MIN(C742-H742,Payment!prev_int_balance+E742),0))</f>
        <v/>
      </c>
      <c r="K742" s="58" t="str">
        <f>IF(B742="","",(Payment!prev_int_balance+E742)-J742)</f>
        <v/>
      </c>
      <c r="L742" s="58" t="str">
        <f t="shared" si="0"/>
        <v/>
      </c>
      <c r="M742" s="58" t="str">
        <f>IF(B742="","",Payment!prev_prin_balance-L742)</f>
        <v/>
      </c>
      <c r="N742" s="58" t="str">
        <f t="shared" si="1"/>
        <v/>
      </c>
      <c r="O742" s="31"/>
      <c r="P742" s="78"/>
      <c r="Q742" s="31"/>
      <c r="R742" s="31"/>
      <c r="S742" s="31"/>
      <c r="T742" s="31"/>
      <c r="U742" s="31"/>
      <c r="V742" s="31"/>
      <c r="W742" s="31"/>
      <c r="X742" s="31"/>
      <c r="Y742" s="31"/>
      <c r="Z742" s="31"/>
    </row>
    <row r="743" spans="1:26" ht="12.75" customHeight="1" x14ac:dyDescent="0.3">
      <c r="A743" s="51" t="str">
        <f>IF(OR(Payment!prev_total_owed&lt;=0,Payment!prev_total_owed=""),"",Payment!prev_pmt_num+1)</f>
        <v/>
      </c>
      <c r="B743" s="84"/>
      <c r="C743" s="99"/>
      <c r="D743" s="100"/>
      <c r="E743" s="58" t="str">
        <f>IF(B743="","",ROUND((B743-Payment!prev_date)*$N$8*Payment!prev_prin_balance,2))</f>
        <v/>
      </c>
      <c r="F743" s="56"/>
      <c r="G743" s="99"/>
      <c r="H743" s="99"/>
      <c r="I743" s="58" t="str">
        <f>IF(B743="","",Payment!prev_fee_balance+G743-H743)</f>
        <v/>
      </c>
      <c r="J743" s="58" t="str">
        <f>IF(B743="","",IF(ISBLANK(D743),MIN(C743-H743,Payment!prev_int_balance+E743),0))</f>
        <v/>
      </c>
      <c r="K743" s="58" t="str">
        <f>IF(B743="","",(Payment!prev_int_balance+E743)-J743)</f>
        <v/>
      </c>
      <c r="L743" s="58" t="str">
        <f t="shared" si="0"/>
        <v/>
      </c>
      <c r="M743" s="58" t="str">
        <f>IF(B743="","",Payment!prev_prin_balance-L743)</f>
        <v/>
      </c>
      <c r="N743" s="58" t="str">
        <f t="shared" si="1"/>
        <v/>
      </c>
      <c r="O743" s="31"/>
      <c r="P743" s="78"/>
      <c r="Q743" s="31"/>
      <c r="R743" s="31"/>
      <c r="S743" s="31"/>
      <c r="T743" s="31"/>
      <c r="U743" s="31"/>
      <c r="V743" s="31"/>
      <c r="W743" s="31"/>
      <c r="X743" s="31"/>
      <c r="Y743" s="31"/>
      <c r="Z743" s="31"/>
    </row>
    <row r="744" spans="1:26" ht="12.75" customHeight="1" x14ac:dyDescent="0.3">
      <c r="A744" s="51" t="str">
        <f>IF(OR(Payment!prev_total_owed&lt;=0,Payment!prev_total_owed=""),"",Payment!prev_pmt_num+1)</f>
        <v/>
      </c>
      <c r="B744" s="84"/>
      <c r="C744" s="99"/>
      <c r="D744" s="100"/>
      <c r="E744" s="58" t="str">
        <f>IF(B744="","",ROUND((B744-Payment!prev_date)*$N$8*Payment!prev_prin_balance,2))</f>
        <v/>
      </c>
      <c r="F744" s="56"/>
      <c r="G744" s="99"/>
      <c r="H744" s="99"/>
      <c r="I744" s="58" t="str">
        <f>IF(B744="","",Payment!prev_fee_balance+G744-H744)</f>
        <v/>
      </c>
      <c r="J744" s="58" t="str">
        <f>IF(B744="","",IF(ISBLANK(D744),MIN(C744-H744,Payment!prev_int_balance+E744),0))</f>
        <v/>
      </c>
      <c r="K744" s="58" t="str">
        <f>IF(B744="","",(Payment!prev_int_balance+E744)-J744)</f>
        <v/>
      </c>
      <c r="L744" s="58" t="str">
        <f t="shared" si="0"/>
        <v/>
      </c>
      <c r="M744" s="58" t="str">
        <f>IF(B744="","",Payment!prev_prin_balance-L744)</f>
        <v/>
      </c>
      <c r="N744" s="58" t="str">
        <f t="shared" si="1"/>
        <v/>
      </c>
      <c r="O744" s="31"/>
      <c r="P744" s="78"/>
      <c r="Q744" s="31"/>
      <c r="R744" s="31"/>
      <c r="S744" s="31"/>
      <c r="T744" s="31"/>
      <c r="U744" s="31"/>
      <c r="V744" s="31"/>
      <c r="W744" s="31"/>
      <c r="X744" s="31"/>
      <c r="Y744" s="31"/>
      <c r="Z744" s="31"/>
    </row>
    <row r="745" spans="1:26" ht="12.75" customHeight="1" x14ac:dyDescent="0.3">
      <c r="A745" s="51" t="str">
        <f>IF(OR(Payment!prev_total_owed&lt;=0,Payment!prev_total_owed=""),"",Payment!prev_pmt_num+1)</f>
        <v/>
      </c>
      <c r="B745" s="84"/>
      <c r="C745" s="99"/>
      <c r="D745" s="100"/>
      <c r="E745" s="58" t="str">
        <f>IF(B745="","",ROUND((B745-Payment!prev_date)*$N$8*Payment!prev_prin_balance,2))</f>
        <v/>
      </c>
      <c r="F745" s="56"/>
      <c r="G745" s="99"/>
      <c r="H745" s="99"/>
      <c r="I745" s="58" t="str">
        <f>IF(B745="","",Payment!prev_fee_balance+G745-H745)</f>
        <v/>
      </c>
      <c r="J745" s="58" t="str">
        <f>IF(B745="","",IF(ISBLANK(D745),MIN(C745-H745,Payment!prev_int_balance+E745),0))</f>
        <v/>
      </c>
      <c r="K745" s="58" t="str">
        <f>IF(B745="","",(Payment!prev_int_balance+E745)-J745)</f>
        <v/>
      </c>
      <c r="L745" s="58" t="str">
        <f t="shared" si="0"/>
        <v/>
      </c>
      <c r="M745" s="58" t="str">
        <f>IF(B745="","",Payment!prev_prin_balance-L745)</f>
        <v/>
      </c>
      <c r="N745" s="58" t="str">
        <f t="shared" si="1"/>
        <v/>
      </c>
      <c r="O745" s="31"/>
      <c r="P745" s="78"/>
      <c r="Q745" s="31"/>
      <c r="R745" s="31"/>
      <c r="S745" s="31"/>
      <c r="T745" s="31"/>
      <c r="U745" s="31"/>
      <c r="V745" s="31"/>
      <c r="W745" s="31"/>
      <c r="X745" s="31"/>
      <c r="Y745" s="31"/>
      <c r="Z745" s="31"/>
    </row>
    <row r="746" spans="1:26" ht="12.75" customHeight="1" x14ac:dyDescent="0.3">
      <c r="A746" s="51" t="str">
        <f>IF(OR(Payment!prev_total_owed&lt;=0,Payment!prev_total_owed=""),"",Payment!prev_pmt_num+1)</f>
        <v/>
      </c>
      <c r="B746" s="84"/>
      <c r="C746" s="99"/>
      <c r="D746" s="100"/>
      <c r="E746" s="58" t="str">
        <f>IF(B746="","",ROUND((B746-Payment!prev_date)*$N$8*Payment!prev_prin_balance,2))</f>
        <v/>
      </c>
      <c r="F746" s="56"/>
      <c r="G746" s="99"/>
      <c r="H746" s="99"/>
      <c r="I746" s="58" t="str">
        <f>IF(B746="","",Payment!prev_fee_balance+G746-H746)</f>
        <v/>
      </c>
      <c r="J746" s="58" t="str">
        <f>IF(B746="","",IF(ISBLANK(D746),MIN(C746-H746,Payment!prev_int_balance+E746),0))</f>
        <v/>
      </c>
      <c r="K746" s="58" t="str">
        <f>IF(B746="","",(Payment!prev_int_balance+E746)-J746)</f>
        <v/>
      </c>
      <c r="L746" s="58" t="str">
        <f t="shared" si="0"/>
        <v/>
      </c>
      <c r="M746" s="58" t="str">
        <f>IF(B746="","",Payment!prev_prin_balance-L746)</f>
        <v/>
      </c>
      <c r="N746" s="58" t="str">
        <f t="shared" si="1"/>
        <v/>
      </c>
      <c r="O746" s="31"/>
      <c r="P746" s="78"/>
      <c r="Q746" s="31"/>
      <c r="R746" s="31"/>
      <c r="S746" s="31"/>
      <c r="T746" s="31"/>
      <c r="U746" s="31"/>
      <c r="V746" s="31"/>
      <c r="W746" s="31"/>
      <c r="X746" s="31"/>
      <c r="Y746" s="31"/>
      <c r="Z746" s="31"/>
    </row>
    <row r="747" spans="1:26" ht="12.75" customHeight="1" x14ac:dyDescent="0.3">
      <c r="A747" s="51" t="str">
        <f>IF(OR(Payment!prev_total_owed&lt;=0,Payment!prev_total_owed=""),"",Payment!prev_pmt_num+1)</f>
        <v/>
      </c>
      <c r="B747" s="84"/>
      <c r="C747" s="99"/>
      <c r="D747" s="100"/>
      <c r="E747" s="58" t="str">
        <f>IF(B747="","",ROUND((B747-Payment!prev_date)*$N$8*Payment!prev_prin_balance,2))</f>
        <v/>
      </c>
      <c r="F747" s="56"/>
      <c r="G747" s="99"/>
      <c r="H747" s="99"/>
      <c r="I747" s="58" t="str">
        <f>IF(B747="","",Payment!prev_fee_balance+G747-H747)</f>
        <v/>
      </c>
      <c r="J747" s="58" t="str">
        <f>IF(B747="","",IF(ISBLANK(D747),MIN(C747-H747,Payment!prev_int_balance+E747),0))</f>
        <v/>
      </c>
      <c r="K747" s="58" t="str">
        <f>IF(B747="","",(Payment!prev_int_balance+E747)-J747)</f>
        <v/>
      </c>
      <c r="L747" s="58" t="str">
        <f t="shared" si="0"/>
        <v/>
      </c>
      <c r="M747" s="58" t="str">
        <f>IF(B747="","",Payment!prev_prin_balance-L747)</f>
        <v/>
      </c>
      <c r="N747" s="58" t="str">
        <f t="shared" si="1"/>
        <v/>
      </c>
      <c r="O747" s="31"/>
      <c r="P747" s="78"/>
      <c r="Q747" s="31"/>
      <c r="R747" s="31"/>
      <c r="S747" s="31"/>
      <c r="T747" s="31"/>
      <c r="U747" s="31"/>
      <c r="V747" s="31"/>
      <c r="W747" s="31"/>
      <c r="X747" s="31"/>
      <c r="Y747" s="31"/>
      <c r="Z747" s="31"/>
    </row>
    <row r="748" spans="1:26" ht="12.75" customHeight="1" x14ac:dyDescent="0.3">
      <c r="A748" s="51" t="str">
        <f>IF(OR(Payment!prev_total_owed&lt;=0,Payment!prev_total_owed=""),"",Payment!prev_pmt_num+1)</f>
        <v/>
      </c>
      <c r="B748" s="84"/>
      <c r="C748" s="99"/>
      <c r="D748" s="100"/>
      <c r="E748" s="58" t="str">
        <f>IF(B748="","",ROUND((B748-Payment!prev_date)*$N$8*Payment!prev_prin_balance,2))</f>
        <v/>
      </c>
      <c r="F748" s="56"/>
      <c r="G748" s="99"/>
      <c r="H748" s="99"/>
      <c r="I748" s="58" t="str">
        <f>IF(B748="","",Payment!prev_fee_balance+G748-H748)</f>
        <v/>
      </c>
      <c r="J748" s="58" t="str">
        <f>IF(B748="","",IF(ISBLANK(D748),MIN(C748-H748,Payment!prev_int_balance+E748),0))</f>
        <v/>
      </c>
      <c r="K748" s="58" t="str">
        <f>IF(B748="","",(Payment!prev_int_balance+E748)-J748)</f>
        <v/>
      </c>
      <c r="L748" s="58" t="str">
        <f t="shared" si="0"/>
        <v/>
      </c>
      <c r="M748" s="58" t="str">
        <f>IF(B748="","",Payment!prev_prin_balance-L748)</f>
        <v/>
      </c>
      <c r="N748" s="58" t="str">
        <f t="shared" si="1"/>
        <v/>
      </c>
      <c r="O748" s="31"/>
      <c r="P748" s="78"/>
      <c r="Q748" s="31"/>
      <c r="R748" s="31"/>
      <c r="S748" s="31"/>
      <c r="T748" s="31"/>
      <c r="U748" s="31"/>
      <c r="V748" s="31"/>
      <c r="W748" s="31"/>
      <c r="X748" s="31"/>
      <c r="Y748" s="31"/>
      <c r="Z748" s="31"/>
    </row>
    <row r="749" spans="1:26" ht="12.75" customHeight="1" x14ac:dyDescent="0.3">
      <c r="A749" s="51" t="str">
        <f>IF(OR(Payment!prev_total_owed&lt;=0,Payment!prev_total_owed=""),"",Payment!prev_pmt_num+1)</f>
        <v/>
      </c>
      <c r="B749" s="84"/>
      <c r="C749" s="99"/>
      <c r="D749" s="100"/>
      <c r="E749" s="58" t="str">
        <f>IF(B749="","",ROUND((B749-Payment!prev_date)*$N$8*Payment!prev_prin_balance,2))</f>
        <v/>
      </c>
      <c r="F749" s="56"/>
      <c r="G749" s="99"/>
      <c r="H749" s="99"/>
      <c r="I749" s="58" t="str">
        <f>IF(B749="","",Payment!prev_fee_balance+G749-H749)</f>
        <v/>
      </c>
      <c r="J749" s="58" t="str">
        <f>IF(B749="","",IF(ISBLANK(D749),MIN(C749-H749,Payment!prev_int_balance+E749),0))</f>
        <v/>
      </c>
      <c r="K749" s="58" t="str">
        <f>IF(B749="","",(Payment!prev_int_balance+E749)-J749)</f>
        <v/>
      </c>
      <c r="L749" s="58" t="str">
        <f t="shared" si="0"/>
        <v/>
      </c>
      <c r="M749" s="58" t="str">
        <f>IF(B749="","",Payment!prev_prin_balance-L749)</f>
        <v/>
      </c>
      <c r="N749" s="58" t="str">
        <f t="shared" si="1"/>
        <v/>
      </c>
      <c r="O749" s="31"/>
      <c r="P749" s="78"/>
      <c r="Q749" s="31"/>
      <c r="R749" s="31"/>
      <c r="S749" s="31"/>
      <c r="T749" s="31"/>
      <c r="U749" s="31"/>
      <c r="V749" s="31"/>
      <c r="W749" s="31"/>
      <c r="X749" s="31"/>
      <c r="Y749" s="31"/>
      <c r="Z749" s="31"/>
    </row>
    <row r="750" spans="1:26" ht="12.75" customHeight="1" x14ac:dyDescent="0.3">
      <c r="A750" s="51" t="str">
        <f>IF(OR(Payment!prev_total_owed&lt;=0,Payment!prev_total_owed=""),"",Payment!prev_pmt_num+1)</f>
        <v/>
      </c>
      <c r="B750" s="84"/>
      <c r="C750" s="99"/>
      <c r="D750" s="100"/>
      <c r="E750" s="58" t="str">
        <f>IF(B750="","",ROUND((B750-Payment!prev_date)*$N$8*Payment!prev_prin_balance,2))</f>
        <v/>
      </c>
      <c r="F750" s="56"/>
      <c r="G750" s="99"/>
      <c r="H750" s="99"/>
      <c r="I750" s="58" t="str">
        <f>IF(B750="","",Payment!prev_fee_balance+G750-H750)</f>
        <v/>
      </c>
      <c r="J750" s="58" t="str">
        <f>IF(B750="","",IF(ISBLANK(D750),MIN(C750-H750,Payment!prev_int_balance+E750),0))</f>
        <v/>
      </c>
      <c r="K750" s="58" t="str">
        <f>IF(B750="","",(Payment!prev_int_balance+E750)-J750)</f>
        <v/>
      </c>
      <c r="L750" s="58" t="str">
        <f t="shared" si="0"/>
        <v/>
      </c>
      <c r="M750" s="58" t="str">
        <f>IF(B750="","",Payment!prev_prin_balance-L750)</f>
        <v/>
      </c>
      <c r="N750" s="58" t="str">
        <f t="shared" si="1"/>
        <v/>
      </c>
      <c r="O750" s="31"/>
      <c r="P750" s="78"/>
      <c r="Q750" s="31"/>
      <c r="R750" s="31"/>
      <c r="S750" s="31"/>
      <c r="T750" s="31"/>
      <c r="U750" s="31"/>
      <c r="V750" s="31"/>
      <c r="W750" s="31"/>
      <c r="X750" s="31"/>
      <c r="Y750" s="31"/>
      <c r="Z750" s="31"/>
    </row>
    <row r="751" spans="1:26" ht="12.75" customHeight="1" x14ac:dyDescent="0.3">
      <c r="A751" s="51" t="str">
        <f>IF(OR(Payment!prev_total_owed&lt;=0,Payment!prev_total_owed=""),"",Payment!prev_pmt_num+1)</f>
        <v/>
      </c>
      <c r="B751" s="84"/>
      <c r="C751" s="99"/>
      <c r="D751" s="100"/>
      <c r="E751" s="58" t="str">
        <f>IF(B751="","",ROUND((B751-Payment!prev_date)*$N$8*Payment!prev_prin_balance,2))</f>
        <v/>
      </c>
      <c r="F751" s="56"/>
      <c r="G751" s="99"/>
      <c r="H751" s="99"/>
      <c r="I751" s="58" t="str">
        <f>IF(B751="","",Payment!prev_fee_balance+G751-H751)</f>
        <v/>
      </c>
      <c r="J751" s="58" t="str">
        <f>IF(B751="","",IF(ISBLANK(D751),MIN(C751-H751,Payment!prev_int_balance+E751),0))</f>
        <v/>
      </c>
      <c r="K751" s="58" t="str">
        <f>IF(B751="","",(Payment!prev_int_balance+E751)-J751)</f>
        <v/>
      </c>
      <c r="L751" s="58" t="str">
        <f t="shared" si="0"/>
        <v/>
      </c>
      <c r="M751" s="58" t="str">
        <f>IF(B751="","",Payment!prev_prin_balance-L751)</f>
        <v/>
      </c>
      <c r="N751" s="58" t="str">
        <f t="shared" si="1"/>
        <v/>
      </c>
      <c r="O751" s="31"/>
      <c r="P751" s="78"/>
      <c r="Q751" s="31"/>
      <c r="R751" s="31"/>
      <c r="S751" s="31"/>
      <c r="T751" s="31"/>
      <c r="U751" s="31"/>
      <c r="V751" s="31"/>
      <c r="W751" s="31"/>
      <c r="X751" s="31"/>
      <c r="Y751" s="31"/>
      <c r="Z751" s="31"/>
    </row>
    <row r="752" spans="1:26" ht="12.75" customHeight="1" x14ac:dyDescent="0.3">
      <c r="A752" s="51" t="str">
        <f>IF(OR(Payment!prev_total_owed&lt;=0,Payment!prev_total_owed=""),"",Payment!prev_pmt_num+1)</f>
        <v/>
      </c>
      <c r="B752" s="84"/>
      <c r="C752" s="99"/>
      <c r="D752" s="100"/>
      <c r="E752" s="58" t="str">
        <f>IF(B752="","",ROUND((B752-Payment!prev_date)*$N$8*Payment!prev_prin_balance,2))</f>
        <v/>
      </c>
      <c r="F752" s="56"/>
      <c r="G752" s="99"/>
      <c r="H752" s="99"/>
      <c r="I752" s="58" t="str">
        <f>IF(B752="","",Payment!prev_fee_balance+G752-H752)</f>
        <v/>
      </c>
      <c r="J752" s="58" t="str">
        <f>IF(B752="","",IF(ISBLANK(D752),MIN(C752-H752,Payment!prev_int_balance+E752),0))</f>
        <v/>
      </c>
      <c r="K752" s="58" t="str">
        <f>IF(B752="","",(Payment!prev_int_balance+E752)-J752)</f>
        <v/>
      </c>
      <c r="L752" s="58" t="str">
        <f t="shared" si="0"/>
        <v/>
      </c>
      <c r="M752" s="58" t="str">
        <f>IF(B752="","",Payment!prev_prin_balance-L752)</f>
        <v/>
      </c>
      <c r="N752" s="58" t="str">
        <f t="shared" si="1"/>
        <v/>
      </c>
      <c r="O752" s="31"/>
      <c r="P752" s="78"/>
      <c r="Q752" s="31"/>
      <c r="R752" s="31"/>
      <c r="S752" s="31"/>
      <c r="T752" s="31"/>
      <c r="U752" s="31"/>
      <c r="V752" s="31"/>
      <c r="W752" s="31"/>
      <c r="X752" s="31"/>
      <c r="Y752" s="31"/>
      <c r="Z752" s="31"/>
    </row>
    <row r="753" spans="1:26" ht="12.75" customHeight="1" x14ac:dyDescent="0.3">
      <c r="A753" s="51" t="str">
        <f>IF(OR(Payment!prev_total_owed&lt;=0,Payment!prev_total_owed=""),"",Payment!prev_pmt_num+1)</f>
        <v/>
      </c>
      <c r="B753" s="84"/>
      <c r="C753" s="99"/>
      <c r="D753" s="100"/>
      <c r="E753" s="58" t="str">
        <f>IF(B753="","",ROUND((B753-Payment!prev_date)*$N$8*Payment!prev_prin_balance,2))</f>
        <v/>
      </c>
      <c r="F753" s="56"/>
      <c r="G753" s="99"/>
      <c r="H753" s="99"/>
      <c r="I753" s="58" t="str">
        <f>IF(B753="","",Payment!prev_fee_balance+G753-H753)</f>
        <v/>
      </c>
      <c r="J753" s="58" t="str">
        <f>IF(B753="","",IF(ISBLANK(D753),MIN(C753-H753,Payment!prev_int_balance+E753),0))</f>
        <v/>
      </c>
      <c r="K753" s="58" t="str">
        <f>IF(B753="","",(Payment!prev_int_balance+E753)-J753)</f>
        <v/>
      </c>
      <c r="L753" s="58" t="str">
        <f t="shared" si="0"/>
        <v/>
      </c>
      <c r="M753" s="58" t="str">
        <f>IF(B753="","",Payment!prev_prin_balance-L753)</f>
        <v/>
      </c>
      <c r="N753" s="58" t="str">
        <f t="shared" si="1"/>
        <v/>
      </c>
      <c r="O753" s="31"/>
      <c r="P753" s="78"/>
      <c r="Q753" s="31"/>
      <c r="R753" s="31"/>
      <c r="S753" s="31"/>
      <c r="T753" s="31"/>
      <c r="U753" s="31"/>
      <c r="V753" s="31"/>
      <c r="W753" s="31"/>
      <c r="X753" s="31"/>
      <c r="Y753" s="31"/>
      <c r="Z753" s="31"/>
    </row>
    <row r="754" spans="1:26" ht="12.75" customHeight="1" x14ac:dyDescent="0.3">
      <c r="A754" s="51" t="str">
        <f>IF(OR(Payment!prev_total_owed&lt;=0,Payment!prev_total_owed=""),"",Payment!prev_pmt_num+1)</f>
        <v/>
      </c>
      <c r="B754" s="84"/>
      <c r="C754" s="99"/>
      <c r="D754" s="100"/>
      <c r="E754" s="58" t="str">
        <f>IF(B754="","",ROUND((B754-Payment!prev_date)*$N$8*Payment!prev_prin_balance,2))</f>
        <v/>
      </c>
      <c r="F754" s="56"/>
      <c r="G754" s="99"/>
      <c r="H754" s="99"/>
      <c r="I754" s="58" t="str">
        <f>IF(B754="","",Payment!prev_fee_balance+G754-H754)</f>
        <v/>
      </c>
      <c r="J754" s="58" t="str">
        <f>IF(B754="","",IF(ISBLANK(D754),MIN(C754-H754,Payment!prev_int_balance+E754),0))</f>
        <v/>
      </c>
      <c r="K754" s="58" t="str">
        <f>IF(B754="","",(Payment!prev_int_balance+E754)-J754)</f>
        <v/>
      </c>
      <c r="L754" s="58" t="str">
        <f t="shared" si="0"/>
        <v/>
      </c>
      <c r="M754" s="58" t="str">
        <f>IF(B754="","",Payment!prev_prin_balance-L754)</f>
        <v/>
      </c>
      <c r="N754" s="58" t="str">
        <f t="shared" si="1"/>
        <v/>
      </c>
      <c r="O754" s="31"/>
      <c r="P754" s="78"/>
      <c r="Q754" s="31"/>
      <c r="R754" s="31"/>
      <c r="S754" s="31"/>
      <c r="T754" s="31"/>
      <c r="U754" s="31"/>
      <c r="V754" s="31"/>
      <c r="W754" s="31"/>
      <c r="X754" s="31"/>
      <c r="Y754" s="31"/>
      <c r="Z754" s="31"/>
    </row>
    <row r="755" spans="1:26" ht="12.75" customHeight="1" x14ac:dyDescent="0.3">
      <c r="A755" s="51" t="str">
        <f>IF(OR(Payment!prev_total_owed&lt;=0,Payment!prev_total_owed=""),"",Payment!prev_pmt_num+1)</f>
        <v/>
      </c>
      <c r="B755" s="84"/>
      <c r="C755" s="99"/>
      <c r="D755" s="100"/>
      <c r="E755" s="58" t="str">
        <f>IF(B755="","",ROUND((B755-Payment!prev_date)*$N$8*Payment!prev_prin_balance,2))</f>
        <v/>
      </c>
      <c r="F755" s="56"/>
      <c r="G755" s="99"/>
      <c r="H755" s="99"/>
      <c r="I755" s="58" t="str">
        <f>IF(B755="","",Payment!prev_fee_balance+G755-H755)</f>
        <v/>
      </c>
      <c r="J755" s="58" t="str">
        <f>IF(B755="","",IF(ISBLANK(D755),MIN(C755-H755,Payment!prev_int_balance+E755),0))</f>
        <v/>
      </c>
      <c r="K755" s="58" t="str">
        <f>IF(B755="","",(Payment!prev_int_balance+E755)-J755)</f>
        <v/>
      </c>
      <c r="L755" s="58" t="str">
        <f t="shared" si="0"/>
        <v/>
      </c>
      <c r="M755" s="58" t="str">
        <f>IF(B755="","",Payment!prev_prin_balance-L755)</f>
        <v/>
      </c>
      <c r="N755" s="58" t="str">
        <f t="shared" si="1"/>
        <v/>
      </c>
      <c r="O755" s="31"/>
      <c r="P755" s="78"/>
      <c r="Q755" s="31"/>
      <c r="R755" s="31"/>
      <c r="S755" s="31"/>
      <c r="T755" s="31"/>
      <c r="U755" s="31"/>
      <c r="V755" s="31"/>
      <c r="W755" s="31"/>
      <c r="X755" s="31"/>
      <c r="Y755" s="31"/>
      <c r="Z755" s="31"/>
    </row>
    <row r="756" spans="1:26" ht="12.75" customHeight="1" x14ac:dyDescent="0.3">
      <c r="A756" s="51" t="str">
        <f>IF(OR(Payment!prev_total_owed&lt;=0,Payment!prev_total_owed=""),"",Payment!prev_pmt_num+1)</f>
        <v/>
      </c>
      <c r="B756" s="84"/>
      <c r="C756" s="99"/>
      <c r="D756" s="100"/>
      <c r="E756" s="58" t="str">
        <f>IF(B756="","",ROUND((B756-Payment!prev_date)*$N$8*Payment!prev_prin_balance,2))</f>
        <v/>
      </c>
      <c r="F756" s="56"/>
      <c r="G756" s="99"/>
      <c r="H756" s="99"/>
      <c r="I756" s="58" t="str">
        <f>IF(B756="","",Payment!prev_fee_balance+G756-H756)</f>
        <v/>
      </c>
      <c r="J756" s="58" t="str">
        <f>IF(B756="","",IF(ISBLANK(D756),MIN(C756-H756,Payment!prev_int_balance+E756),0))</f>
        <v/>
      </c>
      <c r="K756" s="58" t="str">
        <f>IF(B756="","",(Payment!prev_int_balance+E756)-J756)</f>
        <v/>
      </c>
      <c r="L756" s="58" t="str">
        <f t="shared" si="0"/>
        <v/>
      </c>
      <c r="M756" s="58" t="str">
        <f>IF(B756="","",Payment!prev_prin_balance-L756)</f>
        <v/>
      </c>
      <c r="N756" s="58" t="str">
        <f t="shared" si="1"/>
        <v/>
      </c>
      <c r="O756" s="31"/>
      <c r="P756" s="78"/>
      <c r="Q756" s="31"/>
      <c r="R756" s="31"/>
      <c r="S756" s="31"/>
      <c r="T756" s="31"/>
      <c r="U756" s="31"/>
      <c r="V756" s="31"/>
      <c r="W756" s="31"/>
      <c r="X756" s="31"/>
      <c r="Y756" s="31"/>
      <c r="Z756" s="31"/>
    </row>
    <row r="757" spans="1:26" ht="12.75" customHeight="1" x14ac:dyDescent="0.3">
      <c r="A757" s="51" t="str">
        <f>IF(OR(Payment!prev_total_owed&lt;=0,Payment!prev_total_owed=""),"",Payment!prev_pmt_num+1)</f>
        <v/>
      </c>
      <c r="B757" s="84"/>
      <c r="C757" s="99"/>
      <c r="D757" s="100"/>
      <c r="E757" s="58" t="str">
        <f>IF(B757="","",ROUND((B757-Payment!prev_date)*$N$8*Payment!prev_prin_balance,2))</f>
        <v/>
      </c>
      <c r="F757" s="56"/>
      <c r="G757" s="99"/>
      <c r="H757" s="99"/>
      <c r="I757" s="58" t="str">
        <f>IF(B757="","",Payment!prev_fee_balance+G757-H757)</f>
        <v/>
      </c>
      <c r="J757" s="58" t="str">
        <f>IF(B757="","",IF(ISBLANK(D757),MIN(C757-H757,Payment!prev_int_balance+E757),0))</f>
        <v/>
      </c>
      <c r="K757" s="58" t="str">
        <f>IF(B757="","",(Payment!prev_int_balance+E757)-J757)</f>
        <v/>
      </c>
      <c r="L757" s="58" t="str">
        <f t="shared" si="0"/>
        <v/>
      </c>
      <c r="M757" s="58" t="str">
        <f>IF(B757="","",Payment!prev_prin_balance-L757)</f>
        <v/>
      </c>
      <c r="N757" s="58" t="str">
        <f t="shared" si="1"/>
        <v/>
      </c>
      <c r="O757" s="31"/>
      <c r="P757" s="78"/>
      <c r="Q757" s="31"/>
      <c r="R757" s="31"/>
      <c r="S757" s="31"/>
      <c r="T757" s="31"/>
      <c r="U757" s="31"/>
      <c r="V757" s="31"/>
      <c r="W757" s="31"/>
      <c r="X757" s="31"/>
      <c r="Y757" s="31"/>
      <c r="Z757" s="31"/>
    </row>
    <row r="758" spans="1:26" ht="12.75" customHeight="1" x14ac:dyDescent="0.3">
      <c r="A758" s="51" t="str">
        <f>IF(OR(Payment!prev_total_owed&lt;=0,Payment!prev_total_owed=""),"",Payment!prev_pmt_num+1)</f>
        <v/>
      </c>
      <c r="B758" s="84"/>
      <c r="C758" s="99"/>
      <c r="D758" s="100"/>
      <c r="E758" s="58" t="str">
        <f>IF(B758="","",ROUND((B758-Payment!prev_date)*$N$8*Payment!prev_prin_balance,2))</f>
        <v/>
      </c>
      <c r="F758" s="56"/>
      <c r="G758" s="99"/>
      <c r="H758" s="99"/>
      <c r="I758" s="58" t="str">
        <f>IF(B758="","",Payment!prev_fee_balance+G758-H758)</f>
        <v/>
      </c>
      <c r="J758" s="58" t="str">
        <f>IF(B758="","",IF(ISBLANK(D758),MIN(C758-H758,Payment!prev_int_balance+E758),0))</f>
        <v/>
      </c>
      <c r="K758" s="58" t="str">
        <f>IF(B758="","",(Payment!prev_int_balance+E758)-J758)</f>
        <v/>
      </c>
      <c r="L758" s="58" t="str">
        <f t="shared" si="0"/>
        <v/>
      </c>
      <c r="M758" s="58" t="str">
        <f>IF(B758="","",Payment!prev_prin_balance-L758)</f>
        <v/>
      </c>
      <c r="N758" s="58" t="str">
        <f t="shared" si="1"/>
        <v/>
      </c>
      <c r="O758" s="31"/>
      <c r="P758" s="78"/>
      <c r="Q758" s="31"/>
      <c r="R758" s="31"/>
      <c r="S758" s="31"/>
      <c r="T758" s="31"/>
      <c r="U758" s="31"/>
      <c r="V758" s="31"/>
      <c r="W758" s="31"/>
      <c r="X758" s="31"/>
      <c r="Y758" s="31"/>
      <c r="Z758" s="31"/>
    </row>
    <row r="759" spans="1:26" ht="12.75" customHeight="1" x14ac:dyDescent="0.3">
      <c r="A759" s="51" t="str">
        <f>IF(OR(Payment!prev_total_owed&lt;=0,Payment!prev_total_owed=""),"",Payment!prev_pmt_num+1)</f>
        <v/>
      </c>
      <c r="B759" s="84"/>
      <c r="C759" s="99"/>
      <c r="D759" s="100"/>
      <c r="E759" s="58" t="str">
        <f>IF(B759="","",ROUND((B759-Payment!prev_date)*$N$8*Payment!prev_prin_balance,2))</f>
        <v/>
      </c>
      <c r="F759" s="56"/>
      <c r="G759" s="99"/>
      <c r="H759" s="99"/>
      <c r="I759" s="58" t="str">
        <f>IF(B759="","",Payment!prev_fee_balance+G759-H759)</f>
        <v/>
      </c>
      <c r="J759" s="58" t="str">
        <f>IF(B759="","",IF(ISBLANK(D759),MIN(C759-H759,Payment!prev_int_balance+E759),0))</f>
        <v/>
      </c>
      <c r="K759" s="58" t="str">
        <f>IF(B759="","",(Payment!prev_int_balance+E759)-J759)</f>
        <v/>
      </c>
      <c r="L759" s="58" t="str">
        <f t="shared" si="0"/>
        <v/>
      </c>
      <c r="M759" s="58" t="str">
        <f>IF(B759="","",Payment!prev_prin_balance-L759)</f>
        <v/>
      </c>
      <c r="N759" s="58" t="str">
        <f t="shared" si="1"/>
        <v/>
      </c>
      <c r="O759" s="31"/>
      <c r="P759" s="78"/>
      <c r="Q759" s="31"/>
      <c r="R759" s="31"/>
      <c r="S759" s="31"/>
      <c r="T759" s="31"/>
      <c r="U759" s="31"/>
      <c r="V759" s="31"/>
      <c r="W759" s="31"/>
      <c r="X759" s="31"/>
      <c r="Y759" s="31"/>
      <c r="Z759" s="31"/>
    </row>
    <row r="760" spans="1:26" ht="12.75" customHeight="1" x14ac:dyDescent="0.3">
      <c r="A760" s="51" t="str">
        <f>IF(OR(Payment!prev_total_owed&lt;=0,Payment!prev_total_owed=""),"",Payment!prev_pmt_num+1)</f>
        <v/>
      </c>
      <c r="B760" s="84"/>
      <c r="C760" s="99"/>
      <c r="D760" s="100"/>
      <c r="E760" s="58" t="str">
        <f>IF(B760="","",ROUND((B760-Payment!prev_date)*$N$8*Payment!prev_prin_balance,2))</f>
        <v/>
      </c>
      <c r="F760" s="56"/>
      <c r="G760" s="99"/>
      <c r="H760" s="99"/>
      <c r="I760" s="58" t="str">
        <f>IF(B760="","",Payment!prev_fee_balance+G760-H760)</f>
        <v/>
      </c>
      <c r="J760" s="58" t="str">
        <f>IF(B760="","",IF(ISBLANK(D760),MIN(C760-H760,Payment!prev_int_balance+E760),0))</f>
        <v/>
      </c>
      <c r="K760" s="58" t="str">
        <f>IF(B760="","",(Payment!prev_int_balance+E760)-J760)</f>
        <v/>
      </c>
      <c r="L760" s="58" t="str">
        <f t="shared" si="0"/>
        <v/>
      </c>
      <c r="M760" s="58" t="str">
        <f>IF(B760="","",Payment!prev_prin_balance-L760)</f>
        <v/>
      </c>
      <c r="N760" s="58" t="str">
        <f t="shared" si="1"/>
        <v/>
      </c>
      <c r="O760" s="31"/>
      <c r="P760" s="78"/>
      <c r="Q760" s="31"/>
      <c r="R760" s="31"/>
      <c r="S760" s="31"/>
      <c r="T760" s="31"/>
      <c r="U760" s="31"/>
      <c r="V760" s="31"/>
      <c r="W760" s="31"/>
      <c r="X760" s="31"/>
      <c r="Y760" s="31"/>
      <c r="Z760" s="31"/>
    </row>
    <row r="761" spans="1:26" ht="12.75" customHeight="1" x14ac:dyDescent="0.3">
      <c r="A761" s="51" t="str">
        <f>IF(OR(Payment!prev_total_owed&lt;=0,Payment!prev_total_owed=""),"",Payment!prev_pmt_num+1)</f>
        <v/>
      </c>
      <c r="B761" s="84"/>
      <c r="C761" s="99"/>
      <c r="D761" s="100"/>
      <c r="E761" s="58" t="str">
        <f>IF(B761="","",ROUND((B761-Payment!prev_date)*$N$8*Payment!prev_prin_balance,2))</f>
        <v/>
      </c>
      <c r="F761" s="56"/>
      <c r="G761" s="99"/>
      <c r="H761" s="99"/>
      <c r="I761" s="58" t="str">
        <f>IF(B761="","",Payment!prev_fee_balance+G761-H761)</f>
        <v/>
      </c>
      <c r="J761" s="58" t="str">
        <f>IF(B761="","",IF(ISBLANK(D761),MIN(C761-H761,Payment!prev_int_balance+E761),0))</f>
        <v/>
      </c>
      <c r="K761" s="58" t="str">
        <f>IF(B761="","",(Payment!prev_int_balance+E761)-J761)</f>
        <v/>
      </c>
      <c r="L761" s="58" t="str">
        <f t="shared" si="0"/>
        <v/>
      </c>
      <c r="M761" s="58" t="str">
        <f>IF(B761="","",Payment!prev_prin_balance-L761)</f>
        <v/>
      </c>
      <c r="N761" s="58" t="str">
        <f t="shared" si="1"/>
        <v/>
      </c>
      <c r="O761" s="31"/>
      <c r="P761" s="78"/>
      <c r="Q761" s="31"/>
      <c r="R761" s="31"/>
      <c r="S761" s="31"/>
      <c r="T761" s="31"/>
      <c r="U761" s="31"/>
      <c r="V761" s="31"/>
      <c r="W761" s="31"/>
      <c r="X761" s="31"/>
      <c r="Y761" s="31"/>
      <c r="Z761" s="31"/>
    </row>
    <row r="762" spans="1:26" ht="12.75" customHeight="1" x14ac:dyDescent="0.3">
      <c r="A762" s="51" t="str">
        <f>IF(OR(Payment!prev_total_owed&lt;=0,Payment!prev_total_owed=""),"",Payment!prev_pmt_num+1)</f>
        <v/>
      </c>
      <c r="B762" s="84"/>
      <c r="C762" s="99"/>
      <c r="D762" s="100"/>
      <c r="E762" s="58" t="str">
        <f>IF(B762="","",ROUND((B762-Payment!prev_date)*$N$8*Payment!prev_prin_balance,2))</f>
        <v/>
      </c>
      <c r="F762" s="56"/>
      <c r="G762" s="99"/>
      <c r="H762" s="99"/>
      <c r="I762" s="58" t="str">
        <f>IF(B762="","",Payment!prev_fee_balance+G762-H762)</f>
        <v/>
      </c>
      <c r="J762" s="58" t="str">
        <f>IF(B762="","",IF(ISBLANK(D762),MIN(C762-H762,Payment!prev_int_balance+E762),0))</f>
        <v/>
      </c>
      <c r="K762" s="58" t="str">
        <f>IF(B762="","",(Payment!prev_int_balance+E762)-J762)</f>
        <v/>
      </c>
      <c r="L762" s="58" t="str">
        <f t="shared" si="0"/>
        <v/>
      </c>
      <c r="M762" s="58" t="str">
        <f>IF(B762="","",Payment!prev_prin_balance-L762)</f>
        <v/>
      </c>
      <c r="N762" s="58" t="str">
        <f t="shared" si="1"/>
        <v/>
      </c>
      <c r="O762" s="31"/>
      <c r="P762" s="78"/>
      <c r="Q762" s="31"/>
      <c r="R762" s="31"/>
      <c r="S762" s="31"/>
      <c r="T762" s="31"/>
      <c r="U762" s="31"/>
      <c r="V762" s="31"/>
      <c r="W762" s="31"/>
      <c r="X762" s="31"/>
      <c r="Y762" s="31"/>
      <c r="Z762" s="31"/>
    </row>
    <row r="763" spans="1:26" ht="12.75" customHeight="1" x14ac:dyDescent="0.3">
      <c r="A763" s="51" t="str">
        <f>IF(OR(Payment!prev_total_owed&lt;=0,Payment!prev_total_owed=""),"",Payment!prev_pmt_num+1)</f>
        <v/>
      </c>
      <c r="B763" s="84"/>
      <c r="C763" s="99"/>
      <c r="D763" s="100"/>
      <c r="E763" s="58" t="str">
        <f>IF(B763="","",ROUND((B763-Payment!prev_date)*$N$8*Payment!prev_prin_balance,2))</f>
        <v/>
      </c>
      <c r="F763" s="56"/>
      <c r="G763" s="99"/>
      <c r="H763" s="99"/>
      <c r="I763" s="58" t="str">
        <f>IF(B763="","",Payment!prev_fee_balance+G763-H763)</f>
        <v/>
      </c>
      <c r="J763" s="58" t="str">
        <f>IF(B763="","",IF(ISBLANK(D763),MIN(C763-H763,Payment!prev_int_balance+E763),0))</f>
        <v/>
      </c>
      <c r="K763" s="58" t="str">
        <f>IF(B763="","",(Payment!prev_int_balance+E763)-J763)</f>
        <v/>
      </c>
      <c r="L763" s="58" t="str">
        <f t="shared" si="0"/>
        <v/>
      </c>
      <c r="M763" s="58" t="str">
        <f>IF(B763="","",Payment!prev_prin_balance-L763)</f>
        <v/>
      </c>
      <c r="N763" s="58" t="str">
        <f t="shared" si="1"/>
        <v/>
      </c>
      <c r="O763" s="31"/>
      <c r="P763" s="78"/>
      <c r="Q763" s="31"/>
      <c r="R763" s="31"/>
      <c r="S763" s="31"/>
      <c r="T763" s="31"/>
      <c r="U763" s="31"/>
      <c r="V763" s="31"/>
      <c r="W763" s="31"/>
      <c r="X763" s="31"/>
      <c r="Y763" s="31"/>
      <c r="Z763" s="31"/>
    </row>
    <row r="764" spans="1:26" ht="12.75" customHeight="1" x14ac:dyDescent="0.3">
      <c r="A764" s="51" t="str">
        <f>IF(OR(Payment!prev_total_owed&lt;=0,Payment!prev_total_owed=""),"",Payment!prev_pmt_num+1)</f>
        <v/>
      </c>
      <c r="B764" s="84"/>
      <c r="C764" s="99"/>
      <c r="D764" s="100"/>
      <c r="E764" s="58" t="str">
        <f>IF(B764="","",ROUND((B764-Payment!prev_date)*$N$8*Payment!prev_prin_balance,2))</f>
        <v/>
      </c>
      <c r="F764" s="56"/>
      <c r="G764" s="99"/>
      <c r="H764" s="99"/>
      <c r="I764" s="58" t="str">
        <f>IF(B764="","",Payment!prev_fee_balance+G764-H764)</f>
        <v/>
      </c>
      <c r="J764" s="58" t="str">
        <f>IF(B764="","",IF(ISBLANK(D764),MIN(C764-H764,Payment!prev_int_balance+E764),0))</f>
        <v/>
      </c>
      <c r="K764" s="58" t="str">
        <f>IF(B764="","",(Payment!prev_int_balance+E764)-J764)</f>
        <v/>
      </c>
      <c r="L764" s="58" t="str">
        <f t="shared" si="0"/>
        <v/>
      </c>
      <c r="M764" s="58" t="str">
        <f>IF(B764="","",Payment!prev_prin_balance-L764)</f>
        <v/>
      </c>
      <c r="N764" s="58" t="str">
        <f t="shared" si="1"/>
        <v/>
      </c>
      <c r="O764" s="31"/>
      <c r="P764" s="78"/>
      <c r="Q764" s="31"/>
      <c r="R764" s="31"/>
      <c r="S764" s="31"/>
      <c r="T764" s="31"/>
      <c r="U764" s="31"/>
      <c r="V764" s="31"/>
      <c r="W764" s="31"/>
      <c r="X764" s="31"/>
      <c r="Y764" s="31"/>
      <c r="Z764" s="31"/>
    </row>
    <row r="765" spans="1:26" ht="12.75" customHeight="1" x14ac:dyDescent="0.3">
      <c r="A765" s="51" t="str">
        <f>IF(OR(Payment!prev_total_owed&lt;=0,Payment!prev_total_owed=""),"",Payment!prev_pmt_num+1)</f>
        <v/>
      </c>
      <c r="B765" s="84"/>
      <c r="C765" s="99"/>
      <c r="D765" s="100"/>
      <c r="E765" s="58" t="str">
        <f>IF(B765="","",ROUND((B765-Payment!prev_date)*$N$8*Payment!prev_prin_balance,2))</f>
        <v/>
      </c>
      <c r="F765" s="56"/>
      <c r="G765" s="99"/>
      <c r="H765" s="99"/>
      <c r="I765" s="58" t="str">
        <f>IF(B765="","",Payment!prev_fee_balance+G765-H765)</f>
        <v/>
      </c>
      <c r="J765" s="58" t="str">
        <f>IF(B765="","",IF(ISBLANK(D765),MIN(C765-H765,Payment!prev_int_balance+E765),0))</f>
        <v/>
      </c>
      <c r="K765" s="58" t="str">
        <f>IF(B765="","",(Payment!prev_int_balance+E765)-J765)</f>
        <v/>
      </c>
      <c r="L765" s="58" t="str">
        <f t="shared" si="0"/>
        <v/>
      </c>
      <c r="M765" s="58" t="str">
        <f>IF(B765="","",Payment!prev_prin_balance-L765)</f>
        <v/>
      </c>
      <c r="N765" s="58" t="str">
        <f t="shared" si="1"/>
        <v/>
      </c>
      <c r="O765" s="31"/>
      <c r="P765" s="78"/>
      <c r="Q765" s="31"/>
      <c r="R765" s="31"/>
      <c r="S765" s="31"/>
      <c r="T765" s="31"/>
      <c r="U765" s="31"/>
      <c r="V765" s="31"/>
      <c r="W765" s="31"/>
      <c r="X765" s="31"/>
      <c r="Y765" s="31"/>
      <c r="Z765" s="31"/>
    </row>
    <row r="766" spans="1:26" ht="12.75" customHeight="1" x14ac:dyDescent="0.3">
      <c r="A766" s="51" t="str">
        <f>IF(OR(Payment!prev_total_owed&lt;=0,Payment!prev_total_owed=""),"",Payment!prev_pmt_num+1)</f>
        <v/>
      </c>
      <c r="B766" s="84"/>
      <c r="C766" s="99"/>
      <c r="D766" s="100"/>
      <c r="E766" s="58" t="str">
        <f>IF(B766="","",ROUND((B766-Payment!prev_date)*$N$8*Payment!prev_prin_balance,2))</f>
        <v/>
      </c>
      <c r="F766" s="56"/>
      <c r="G766" s="99"/>
      <c r="H766" s="99"/>
      <c r="I766" s="58" t="str">
        <f>IF(B766="","",Payment!prev_fee_balance+G766-H766)</f>
        <v/>
      </c>
      <c r="J766" s="58" t="str">
        <f>IF(B766="","",IF(ISBLANK(D766),MIN(C766-H766,Payment!prev_int_balance+E766),0))</f>
        <v/>
      </c>
      <c r="K766" s="58" t="str">
        <f>IF(B766="","",(Payment!prev_int_balance+E766)-J766)</f>
        <v/>
      </c>
      <c r="L766" s="58" t="str">
        <f t="shared" si="0"/>
        <v/>
      </c>
      <c r="M766" s="58" t="str">
        <f>IF(B766="","",Payment!prev_prin_balance-L766)</f>
        <v/>
      </c>
      <c r="N766" s="58" t="str">
        <f t="shared" si="1"/>
        <v/>
      </c>
      <c r="O766" s="31"/>
      <c r="P766" s="78"/>
      <c r="Q766" s="31"/>
      <c r="R766" s="31"/>
      <c r="S766" s="31"/>
      <c r="T766" s="31"/>
      <c r="U766" s="31"/>
      <c r="V766" s="31"/>
      <c r="W766" s="31"/>
      <c r="X766" s="31"/>
      <c r="Y766" s="31"/>
      <c r="Z766" s="31"/>
    </row>
    <row r="767" spans="1:26" ht="12.75" customHeight="1" x14ac:dyDescent="0.3">
      <c r="A767" s="51" t="str">
        <f>IF(OR(Payment!prev_total_owed&lt;=0,Payment!prev_total_owed=""),"",Payment!prev_pmt_num+1)</f>
        <v/>
      </c>
      <c r="B767" s="84"/>
      <c r="C767" s="99"/>
      <c r="D767" s="100"/>
      <c r="E767" s="58" t="str">
        <f>IF(B767="","",ROUND((B767-Payment!prev_date)*$N$8*Payment!prev_prin_balance,2))</f>
        <v/>
      </c>
      <c r="F767" s="56"/>
      <c r="G767" s="99"/>
      <c r="H767" s="99"/>
      <c r="I767" s="58" t="str">
        <f>IF(B767="","",Payment!prev_fee_balance+G767-H767)</f>
        <v/>
      </c>
      <c r="J767" s="58" t="str">
        <f>IF(B767="","",IF(ISBLANK(D767),MIN(C767-H767,Payment!prev_int_balance+E767),0))</f>
        <v/>
      </c>
      <c r="K767" s="58" t="str">
        <f>IF(B767="","",(Payment!prev_int_balance+E767)-J767)</f>
        <v/>
      </c>
      <c r="L767" s="58" t="str">
        <f t="shared" si="0"/>
        <v/>
      </c>
      <c r="M767" s="58" t="str">
        <f>IF(B767="","",Payment!prev_prin_balance-L767)</f>
        <v/>
      </c>
      <c r="N767" s="58" t="str">
        <f t="shared" si="1"/>
        <v/>
      </c>
      <c r="O767" s="31"/>
      <c r="P767" s="78"/>
      <c r="Q767" s="31"/>
      <c r="R767" s="31"/>
      <c r="S767" s="31"/>
      <c r="T767" s="31"/>
      <c r="U767" s="31"/>
      <c r="V767" s="31"/>
      <c r="W767" s="31"/>
      <c r="X767" s="31"/>
      <c r="Y767" s="31"/>
      <c r="Z767" s="31"/>
    </row>
    <row r="768" spans="1:26" ht="12.75" customHeight="1" x14ac:dyDescent="0.3">
      <c r="A768" s="51" t="str">
        <f>IF(OR(Payment!prev_total_owed&lt;=0,Payment!prev_total_owed=""),"",Payment!prev_pmt_num+1)</f>
        <v/>
      </c>
      <c r="B768" s="84"/>
      <c r="C768" s="99"/>
      <c r="D768" s="100"/>
      <c r="E768" s="58" t="str">
        <f>IF(B768="","",ROUND((B768-Payment!prev_date)*$N$8*Payment!prev_prin_balance,2))</f>
        <v/>
      </c>
      <c r="F768" s="56"/>
      <c r="G768" s="99"/>
      <c r="H768" s="99"/>
      <c r="I768" s="58" t="str">
        <f>IF(B768="","",Payment!prev_fee_balance+G768-H768)</f>
        <v/>
      </c>
      <c r="J768" s="58" t="str">
        <f>IF(B768="","",IF(ISBLANK(D768),MIN(C768-H768,Payment!prev_int_balance+E768),0))</f>
        <v/>
      </c>
      <c r="K768" s="58" t="str">
        <f>IF(B768="","",(Payment!prev_int_balance+E768)-J768)</f>
        <v/>
      </c>
      <c r="L768" s="58" t="str">
        <f t="shared" si="0"/>
        <v/>
      </c>
      <c r="M768" s="58" t="str">
        <f>IF(B768="","",Payment!prev_prin_balance-L768)</f>
        <v/>
      </c>
      <c r="N768" s="58" t="str">
        <f t="shared" si="1"/>
        <v/>
      </c>
      <c r="O768" s="31"/>
      <c r="P768" s="78"/>
      <c r="Q768" s="31"/>
      <c r="R768" s="31"/>
      <c r="S768" s="31"/>
      <c r="T768" s="31"/>
      <c r="U768" s="31"/>
      <c r="V768" s="31"/>
      <c r="W768" s="31"/>
      <c r="X768" s="31"/>
      <c r="Y768" s="31"/>
      <c r="Z768" s="31"/>
    </row>
    <row r="769" spans="1:26" ht="12.75" customHeight="1" x14ac:dyDescent="0.3">
      <c r="A769" s="51" t="str">
        <f>IF(OR(Payment!prev_total_owed&lt;=0,Payment!prev_total_owed=""),"",Payment!prev_pmt_num+1)</f>
        <v/>
      </c>
      <c r="B769" s="84"/>
      <c r="C769" s="99"/>
      <c r="D769" s="100"/>
      <c r="E769" s="58" t="str">
        <f>IF(B769="","",ROUND((B769-Payment!prev_date)*$N$8*Payment!prev_prin_balance,2))</f>
        <v/>
      </c>
      <c r="F769" s="56"/>
      <c r="G769" s="99"/>
      <c r="H769" s="99"/>
      <c r="I769" s="58" t="str">
        <f>IF(B769="","",Payment!prev_fee_balance+G769-H769)</f>
        <v/>
      </c>
      <c r="J769" s="58" t="str">
        <f>IF(B769="","",IF(ISBLANK(D769),MIN(C769-H769,Payment!prev_int_balance+E769),0))</f>
        <v/>
      </c>
      <c r="K769" s="58" t="str">
        <f>IF(B769="","",(Payment!prev_int_balance+E769)-J769)</f>
        <v/>
      </c>
      <c r="L769" s="58" t="str">
        <f t="shared" si="0"/>
        <v/>
      </c>
      <c r="M769" s="58" t="str">
        <f>IF(B769="","",Payment!prev_prin_balance-L769)</f>
        <v/>
      </c>
      <c r="N769" s="58" t="str">
        <f t="shared" si="1"/>
        <v/>
      </c>
      <c r="O769" s="31"/>
      <c r="P769" s="78"/>
      <c r="Q769" s="31"/>
      <c r="R769" s="31"/>
      <c r="S769" s="31"/>
      <c r="T769" s="31"/>
      <c r="U769" s="31"/>
      <c r="V769" s="31"/>
      <c r="W769" s="31"/>
      <c r="X769" s="31"/>
      <c r="Y769" s="31"/>
      <c r="Z769" s="31"/>
    </row>
    <row r="770" spans="1:26" ht="12.75" customHeight="1" x14ac:dyDescent="0.3">
      <c r="A770" s="51" t="str">
        <f>IF(OR(Payment!prev_total_owed&lt;=0,Payment!prev_total_owed=""),"",Payment!prev_pmt_num+1)</f>
        <v/>
      </c>
      <c r="B770" s="84"/>
      <c r="C770" s="99"/>
      <c r="D770" s="100"/>
      <c r="E770" s="58" t="str">
        <f>IF(B770="","",ROUND((B770-Payment!prev_date)*$N$8*Payment!prev_prin_balance,2))</f>
        <v/>
      </c>
      <c r="F770" s="56"/>
      <c r="G770" s="99"/>
      <c r="H770" s="99"/>
      <c r="I770" s="58" t="str">
        <f>IF(B770="","",Payment!prev_fee_balance+G770-H770)</f>
        <v/>
      </c>
      <c r="J770" s="58" t="str">
        <f>IF(B770="","",IF(ISBLANK(D770),MIN(C770-H770,Payment!prev_int_balance+E770),0))</f>
        <v/>
      </c>
      <c r="K770" s="58" t="str">
        <f>IF(B770="","",(Payment!prev_int_balance+E770)-J770)</f>
        <v/>
      </c>
      <c r="L770" s="58" t="str">
        <f t="shared" si="0"/>
        <v/>
      </c>
      <c r="M770" s="58" t="str">
        <f>IF(B770="","",Payment!prev_prin_balance-L770)</f>
        <v/>
      </c>
      <c r="N770" s="58" t="str">
        <f t="shared" si="1"/>
        <v/>
      </c>
      <c r="O770" s="31"/>
      <c r="P770" s="78"/>
      <c r="Q770" s="31"/>
      <c r="R770" s="31"/>
      <c r="S770" s="31"/>
      <c r="T770" s="31"/>
      <c r="U770" s="31"/>
      <c r="V770" s="31"/>
      <c r="W770" s="31"/>
      <c r="X770" s="31"/>
      <c r="Y770" s="31"/>
      <c r="Z770" s="31"/>
    </row>
    <row r="771" spans="1:26" ht="12.75" customHeight="1" x14ac:dyDescent="0.3">
      <c r="A771" s="51" t="str">
        <f>IF(OR(Payment!prev_total_owed&lt;=0,Payment!prev_total_owed=""),"",Payment!prev_pmt_num+1)</f>
        <v/>
      </c>
      <c r="B771" s="84"/>
      <c r="C771" s="99"/>
      <c r="D771" s="100"/>
      <c r="E771" s="58" t="str">
        <f>IF(B771="","",ROUND((B771-Payment!prev_date)*$N$8*Payment!prev_prin_balance,2))</f>
        <v/>
      </c>
      <c r="F771" s="56"/>
      <c r="G771" s="99"/>
      <c r="H771" s="99"/>
      <c r="I771" s="58" t="str">
        <f>IF(B771="","",Payment!prev_fee_balance+G771-H771)</f>
        <v/>
      </c>
      <c r="J771" s="58" t="str">
        <f>IF(B771="","",IF(ISBLANK(D771),MIN(C771-H771,Payment!prev_int_balance+E771),0))</f>
        <v/>
      </c>
      <c r="K771" s="58" t="str">
        <f>IF(B771="","",(Payment!prev_int_balance+E771)-J771)</f>
        <v/>
      </c>
      <c r="L771" s="58" t="str">
        <f t="shared" si="0"/>
        <v/>
      </c>
      <c r="M771" s="58" t="str">
        <f>IF(B771="","",Payment!prev_prin_balance-L771)</f>
        <v/>
      </c>
      <c r="N771" s="58" t="str">
        <f t="shared" si="1"/>
        <v/>
      </c>
      <c r="O771" s="31"/>
      <c r="P771" s="78"/>
      <c r="Q771" s="31"/>
      <c r="R771" s="31"/>
      <c r="S771" s="31"/>
      <c r="T771" s="31"/>
      <c r="U771" s="31"/>
      <c r="V771" s="31"/>
      <c r="W771" s="31"/>
      <c r="X771" s="31"/>
      <c r="Y771" s="31"/>
      <c r="Z771" s="31"/>
    </row>
    <row r="772" spans="1:26" ht="12.75" customHeight="1" x14ac:dyDescent="0.3">
      <c r="A772" s="51" t="str">
        <f>IF(OR(Payment!prev_total_owed&lt;=0,Payment!prev_total_owed=""),"",Payment!prev_pmt_num+1)</f>
        <v/>
      </c>
      <c r="B772" s="84"/>
      <c r="C772" s="99"/>
      <c r="D772" s="100"/>
      <c r="E772" s="58" t="str">
        <f>IF(B772="","",ROUND((B772-Payment!prev_date)*$N$8*Payment!prev_prin_balance,2))</f>
        <v/>
      </c>
      <c r="F772" s="56"/>
      <c r="G772" s="99"/>
      <c r="H772" s="99"/>
      <c r="I772" s="58" t="str">
        <f>IF(B772="","",Payment!prev_fee_balance+G772-H772)</f>
        <v/>
      </c>
      <c r="J772" s="58" t="str">
        <f>IF(B772="","",IF(ISBLANK(D772),MIN(C772-H772,Payment!prev_int_balance+E772),0))</f>
        <v/>
      </c>
      <c r="K772" s="58" t="str">
        <f>IF(B772="","",(Payment!prev_int_balance+E772)-J772)</f>
        <v/>
      </c>
      <c r="L772" s="58" t="str">
        <f t="shared" si="0"/>
        <v/>
      </c>
      <c r="M772" s="58" t="str">
        <f>IF(B772="","",Payment!prev_prin_balance-L772)</f>
        <v/>
      </c>
      <c r="N772" s="58" t="str">
        <f t="shared" si="1"/>
        <v/>
      </c>
      <c r="O772" s="31"/>
      <c r="P772" s="78"/>
      <c r="Q772" s="31"/>
      <c r="R772" s="31"/>
      <c r="S772" s="31"/>
      <c r="T772" s="31"/>
      <c r="U772" s="31"/>
      <c r="V772" s="31"/>
      <c r="W772" s="31"/>
      <c r="X772" s="31"/>
      <c r="Y772" s="31"/>
      <c r="Z772" s="31"/>
    </row>
    <row r="773" spans="1:26" ht="12.75" customHeight="1" x14ac:dyDescent="0.3">
      <c r="A773" s="51" t="str">
        <f>IF(OR(Payment!prev_total_owed&lt;=0,Payment!prev_total_owed=""),"",Payment!prev_pmt_num+1)</f>
        <v/>
      </c>
      <c r="B773" s="84"/>
      <c r="C773" s="99"/>
      <c r="D773" s="100"/>
      <c r="E773" s="58" t="str">
        <f>IF(B773="","",ROUND((B773-Payment!prev_date)*$N$8*Payment!prev_prin_balance,2))</f>
        <v/>
      </c>
      <c r="F773" s="56"/>
      <c r="G773" s="99"/>
      <c r="H773" s="99"/>
      <c r="I773" s="58" t="str">
        <f>IF(B773="","",Payment!prev_fee_balance+G773-H773)</f>
        <v/>
      </c>
      <c r="J773" s="58" t="str">
        <f>IF(B773="","",IF(ISBLANK(D773),MIN(C773-H773,Payment!prev_int_balance+E773),0))</f>
        <v/>
      </c>
      <c r="K773" s="58" t="str">
        <f>IF(B773="","",(Payment!prev_int_balance+E773)-J773)</f>
        <v/>
      </c>
      <c r="L773" s="58" t="str">
        <f t="shared" si="0"/>
        <v/>
      </c>
      <c r="M773" s="58" t="str">
        <f>IF(B773="","",Payment!prev_prin_balance-L773)</f>
        <v/>
      </c>
      <c r="N773" s="58" t="str">
        <f t="shared" si="1"/>
        <v/>
      </c>
      <c r="O773" s="31"/>
      <c r="P773" s="78"/>
      <c r="Q773" s="31"/>
      <c r="R773" s="31"/>
      <c r="S773" s="31"/>
      <c r="T773" s="31"/>
      <c r="U773" s="31"/>
      <c r="V773" s="31"/>
      <c r="W773" s="31"/>
      <c r="X773" s="31"/>
      <c r="Y773" s="31"/>
      <c r="Z773" s="31"/>
    </row>
    <row r="774" spans="1:26" ht="12.75" customHeight="1" x14ac:dyDescent="0.3">
      <c r="A774" s="51" t="str">
        <f>IF(OR(Payment!prev_total_owed&lt;=0,Payment!prev_total_owed=""),"",Payment!prev_pmt_num+1)</f>
        <v/>
      </c>
      <c r="B774" s="84"/>
      <c r="C774" s="99"/>
      <c r="D774" s="100"/>
      <c r="E774" s="58" t="str">
        <f>IF(B774="","",ROUND((B774-Payment!prev_date)*$N$8*Payment!prev_prin_balance,2))</f>
        <v/>
      </c>
      <c r="F774" s="56"/>
      <c r="G774" s="99"/>
      <c r="H774" s="99"/>
      <c r="I774" s="58" t="str">
        <f>IF(B774="","",Payment!prev_fee_balance+G774-H774)</f>
        <v/>
      </c>
      <c r="J774" s="58" t="str">
        <f>IF(B774="","",IF(ISBLANK(D774),MIN(C774-H774,Payment!prev_int_balance+E774),0))</f>
        <v/>
      </c>
      <c r="K774" s="58" t="str">
        <f>IF(B774="","",(Payment!prev_int_balance+E774)-J774)</f>
        <v/>
      </c>
      <c r="L774" s="58" t="str">
        <f t="shared" si="0"/>
        <v/>
      </c>
      <c r="M774" s="58" t="str">
        <f>IF(B774="","",Payment!prev_prin_balance-L774)</f>
        <v/>
      </c>
      <c r="N774" s="58" t="str">
        <f t="shared" si="1"/>
        <v/>
      </c>
      <c r="O774" s="31"/>
      <c r="P774" s="78"/>
      <c r="Q774" s="31"/>
      <c r="R774" s="31"/>
      <c r="S774" s="31"/>
      <c r="T774" s="31"/>
      <c r="U774" s="31"/>
      <c r="V774" s="31"/>
      <c r="W774" s="31"/>
      <c r="X774" s="31"/>
      <c r="Y774" s="31"/>
      <c r="Z774" s="31"/>
    </row>
    <row r="775" spans="1:26" ht="12.75" customHeight="1" x14ac:dyDescent="0.3">
      <c r="A775" s="51" t="str">
        <f>IF(OR(Payment!prev_total_owed&lt;=0,Payment!prev_total_owed=""),"",Payment!prev_pmt_num+1)</f>
        <v/>
      </c>
      <c r="B775" s="84"/>
      <c r="C775" s="99"/>
      <c r="D775" s="100"/>
      <c r="E775" s="58" t="str">
        <f>IF(B775="","",ROUND((B775-Payment!prev_date)*$N$8*Payment!prev_prin_balance,2))</f>
        <v/>
      </c>
      <c r="F775" s="56"/>
      <c r="G775" s="99"/>
      <c r="H775" s="99"/>
      <c r="I775" s="58" t="str">
        <f>IF(B775="","",Payment!prev_fee_balance+G775-H775)</f>
        <v/>
      </c>
      <c r="J775" s="58" t="str">
        <f>IF(B775="","",IF(ISBLANK(D775),MIN(C775-H775,Payment!prev_int_balance+E775),0))</f>
        <v/>
      </c>
      <c r="K775" s="58" t="str">
        <f>IF(B775="","",(Payment!prev_int_balance+E775)-J775)</f>
        <v/>
      </c>
      <c r="L775" s="58" t="str">
        <f t="shared" si="0"/>
        <v/>
      </c>
      <c r="M775" s="58" t="str">
        <f>IF(B775="","",Payment!prev_prin_balance-L775)</f>
        <v/>
      </c>
      <c r="N775" s="58" t="str">
        <f t="shared" si="1"/>
        <v/>
      </c>
      <c r="O775" s="31"/>
      <c r="P775" s="78"/>
      <c r="Q775" s="31"/>
      <c r="R775" s="31"/>
      <c r="S775" s="31"/>
      <c r="T775" s="31"/>
      <c r="U775" s="31"/>
      <c r="V775" s="31"/>
      <c r="W775" s="31"/>
      <c r="X775" s="31"/>
      <c r="Y775" s="31"/>
      <c r="Z775" s="31"/>
    </row>
    <row r="776" spans="1:26" ht="12.75" customHeight="1" x14ac:dyDescent="0.3">
      <c r="A776" s="51" t="str">
        <f>IF(OR(Payment!prev_total_owed&lt;=0,Payment!prev_total_owed=""),"",Payment!prev_pmt_num+1)</f>
        <v/>
      </c>
      <c r="B776" s="84"/>
      <c r="C776" s="99"/>
      <c r="D776" s="100"/>
      <c r="E776" s="58" t="str">
        <f>IF(B776="","",ROUND((B776-Payment!prev_date)*$N$8*Payment!prev_prin_balance,2))</f>
        <v/>
      </c>
      <c r="F776" s="56"/>
      <c r="G776" s="99"/>
      <c r="H776" s="99"/>
      <c r="I776" s="58" t="str">
        <f>IF(B776="","",Payment!prev_fee_balance+G776-H776)</f>
        <v/>
      </c>
      <c r="J776" s="58" t="str">
        <f>IF(B776="","",IF(ISBLANK(D776),MIN(C776-H776,Payment!prev_int_balance+E776),0))</f>
        <v/>
      </c>
      <c r="K776" s="58" t="str">
        <f>IF(B776="","",(Payment!prev_int_balance+E776)-J776)</f>
        <v/>
      </c>
      <c r="L776" s="58" t="str">
        <f t="shared" si="0"/>
        <v/>
      </c>
      <c r="M776" s="58" t="str">
        <f>IF(B776="","",Payment!prev_prin_balance-L776)</f>
        <v/>
      </c>
      <c r="N776" s="58" t="str">
        <f t="shared" si="1"/>
        <v/>
      </c>
      <c r="O776" s="31"/>
      <c r="P776" s="78"/>
      <c r="Q776" s="31"/>
      <c r="R776" s="31"/>
      <c r="S776" s="31"/>
      <c r="T776" s="31"/>
      <c r="U776" s="31"/>
      <c r="V776" s="31"/>
      <c r="W776" s="31"/>
      <c r="X776" s="31"/>
      <c r="Y776" s="31"/>
      <c r="Z776" s="31"/>
    </row>
    <row r="777" spans="1:26" ht="12.75" customHeight="1" x14ac:dyDescent="0.3">
      <c r="A777" s="51" t="str">
        <f>IF(OR(Payment!prev_total_owed&lt;=0,Payment!prev_total_owed=""),"",Payment!prev_pmt_num+1)</f>
        <v/>
      </c>
      <c r="B777" s="84"/>
      <c r="C777" s="99"/>
      <c r="D777" s="100"/>
      <c r="E777" s="58" t="str">
        <f>IF(B777="","",ROUND((B777-Payment!prev_date)*$N$8*Payment!prev_prin_balance,2))</f>
        <v/>
      </c>
      <c r="F777" s="56"/>
      <c r="G777" s="99"/>
      <c r="H777" s="99"/>
      <c r="I777" s="58" t="str">
        <f>IF(B777="","",Payment!prev_fee_balance+G777-H777)</f>
        <v/>
      </c>
      <c r="J777" s="58" t="str">
        <f>IF(B777="","",IF(ISBLANK(D777),MIN(C777-H777,Payment!prev_int_balance+E777),0))</f>
        <v/>
      </c>
      <c r="K777" s="58" t="str">
        <f>IF(B777="","",(Payment!prev_int_balance+E777)-J777)</f>
        <v/>
      </c>
      <c r="L777" s="58" t="str">
        <f t="shared" si="0"/>
        <v/>
      </c>
      <c r="M777" s="58" t="str">
        <f>IF(B777="","",Payment!prev_prin_balance-L777)</f>
        <v/>
      </c>
      <c r="N777" s="58" t="str">
        <f t="shared" si="1"/>
        <v/>
      </c>
      <c r="O777" s="31"/>
      <c r="P777" s="78"/>
      <c r="Q777" s="31"/>
      <c r="R777" s="31"/>
      <c r="S777" s="31"/>
      <c r="T777" s="31"/>
      <c r="U777" s="31"/>
      <c r="V777" s="31"/>
      <c r="W777" s="31"/>
      <c r="X777" s="31"/>
      <c r="Y777" s="31"/>
      <c r="Z777" s="31"/>
    </row>
    <row r="778" spans="1:26" ht="12.75" customHeight="1" x14ac:dyDescent="0.3">
      <c r="A778" s="51" t="str">
        <f>IF(OR(Payment!prev_total_owed&lt;=0,Payment!prev_total_owed=""),"",Payment!prev_pmt_num+1)</f>
        <v/>
      </c>
      <c r="B778" s="84"/>
      <c r="C778" s="99"/>
      <c r="D778" s="100"/>
      <c r="E778" s="58" t="str">
        <f>IF(B778="","",ROUND((B778-Payment!prev_date)*$N$8*Payment!prev_prin_balance,2))</f>
        <v/>
      </c>
      <c r="F778" s="56"/>
      <c r="G778" s="99"/>
      <c r="H778" s="99"/>
      <c r="I778" s="58" t="str">
        <f>IF(B778="","",Payment!prev_fee_balance+G778-H778)</f>
        <v/>
      </c>
      <c r="J778" s="58" t="str">
        <f>IF(B778="","",IF(ISBLANK(D778),MIN(C778-H778,Payment!prev_int_balance+E778),0))</f>
        <v/>
      </c>
      <c r="K778" s="58" t="str">
        <f>IF(B778="","",(Payment!prev_int_balance+E778)-J778)</f>
        <v/>
      </c>
      <c r="L778" s="58" t="str">
        <f t="shared" si="0"/>
        <v/>
      </c>
      <c r="M778" s="58" t="str">
        <f>IF(B778="","",Payment!prev_prin_balance-L778)</f>
        <v/>
      </c>
      <c r="N778" s="58" t="str">
        <f t="shared" si="1"/>
        <v/>
      </c>
      <c r="O778" s="31"/>
      <c r="P778" s="78"/>
      <c r="Q778" s="31"/>
      <c r="R778" s="31"/>
      <c r="S778" s="31"/>
      <c r="T778" s="31"/>
      <c r="U778" s="31"/>
      <c r="V778" s="31"/>
      <c r="W778" s="31"/>
      <c r="X778" s="31"/>
      <c r="Y778" s="31"/>
      <c r="Z778" s="31"/>
    </row>
    <row r="779" spans="1:26" ht="12.75" customHeight="1" x14ac:dyDescent="0.3">
      <c r="A779" s="51" t="str">
        <f>IF(OR(Payment!prev_total_owed&lt;=0,Payment!prev_total_owed=""),"",Payment!prev_pmt_num+1)</f>
        <v/>
      </c>
      <c r="B779" s="84"/>
      <c r="C779" s="99"/>
      <c r="D779" s="100"/>
      <c r="E779" s="58" t="str">
        <f>IF(B779="","",ROUND((B779-Payment!prev_date)*$N$8*Payment!prev_prin_balance,2))</f>
        <v/>
      </c>
      <c r="F779" s="56"/>
      <c r="G779" s="99"/>
      <c r="H779" s="99"/>
      <c r="I779" s="58" t="str">
        <f>IF(B779="","",Payment!prev_fee_balance+G779-H779)</f>
        <v/>
      </c>
      <c r="J779" s="58" t="str">
        <f>IF(B779="","",IF(ISBLANK(D779),MIN(C779-H779,Payment!prev_int_balance+E779),0))</f>
        <v/>
      </c>
      <c r="K779" s="58" t="str">
        <f>IF(B779="","",(Payment!prev_int_balance+E779)-J779)</f>
        <v/>
      </c>
      <c r="L779" s="58" t="str">
        <f t="shared" si="0"/>
        <v/>
      </c>
      <c r="M779" s="58" t="str">
        <f>IF(B779="","",Payment!prev_prin_balance-L779)</f>
        <v/>
      </c>
      <c r="N779" s="58" t="str">
        <f t="shared" si="1"/>
        <v/>
      </c>
      <c r="O779" s="31"/>
      <c r="P779" s="78"/>
      <c r="Q779" s="31"/>
      <c r="R779" s="31"/>
      <c r="S779" s="31"/>
      <c r="T779" s="31"/>
      <c r="U779" s="31"/>
      <c r="V779" s="31"/>
      <c r="W779" s="31"/>
      <c r="X779" s="31"/>
      <c r="Y779" s="31"/>
      <c r="Z779" s="31"/>
    </row>
    <row r="780" spans="1:26" ht="12.75" customHeight="1" x14ac:dyDescent="0.3">
      <c r="A780" s="51" t="str">
        <f>IF(OR(Payment!prev_total_owed&lt;=0,Payment!prev_total_owed=""),"",Payment!prev_pmt_num+1)</f>
        <v/>
      </c>
      <c r="B780" s="84"/>
      <c r="C780" s="99"/>
      <c r="D780" s="100"/>
      <c r="E780" s="58" t="str">
        <f>IF(B780="","",ROUND((B780-Payment!prev_date)*$N$8*Payment!prev_prin_balance,2))</f>
        <v/>
      </c>
      <c r="F780" s="56"/>
      <c r="G780" s="99"/>
      <c r="H780" s="99"/>
      <c r="I780" s="58" t="str">
        <f>IF(B780="","",Payment!prev_fee_balance+G780-H780)</f>
        <v/>
      </c>
      <c r="J780" s="58" t="str">
        <f>IF(B780="","",IF(ISBLANK(D780),MIN(C780-H780,Payment!prev_int_balance+E780),0))</f>
        <v/>
      </c>
      <c r="K780" s="58" t="str">
        <f>IF(B780="","",(Payment!prev_int_balance+E780)-J780)</f>
        <v/>
      </c>
      <c r="L780" s="58" t="str">
        <f t="shared" si="0"/>
        <v/>
      </c>
      <c r="M780" s="58" t="str">
        <f>IF(B780="","",Payment!prev_prin_balance-L780)</f>
        <v/>
      </c>
      <c r="N780" s="58" t="str">
        <f t="shared" si="1"/>
        <v/>
      </c>
      <c r="O780" s="31"/>
      <c r="P780" s="78"/>
      <c r="Q780" s="31"/>
      <c r="R780" s="31"/>
      <c r="S780" s="31"/>
      <c r="T780" s="31"/>
      <c r="U780" s="31"/>
      <c r="V780" s="31"/>
      <c r="W780" s="31"/>
      <c r="X780" s="31"/>
      <c r="Y780" s="31"/>
      <c r="Z780" s="31"/>
    </row>
    <row r="781" spans="1:26" ht="12.75" customHeight="1" x14ac:dyDescent="0.3">
      <c r="A781" s="51" t="str">
        <f>IF(OR(Payment!prev_total_owed&lt;=0,Payment!prev_total_owed=""),"",Payment!prev_pmt_num+1)</f>
        <v/>
      </c>
      <c r="B781" s="84"/>
      <c r="C781" s="99"/>
      <c r="D781" s="100"/>
      <c r="E781" s="58" t="str">
        <f>IF(B781="","",ROUND((B781-Payment!prev_date)*$N$8*Payment!prev_prin_balance,2))</f>
        <v/>
      </c>
      <c r="F781" s="56"/>
      <c r="G781" s="99"/>
      <c r="H781" s="99"/>
      <c r="I781" s="58" t="str">
        <f>IF(B781="","",Payment!prev_fee_balance+G781-H781)</f>
        <v/>
      </c>
      <c r="J781" s="58" t="str">
        <f>IF(B781="","",IF(ISBLANK(D781),MIN(C781-H781,Payment!prev_int_balance+E781),0))</f>
        <v/>
      </c>
      <c r="K781" s="58" t="str">
        <f>IF(B781="","",(Payment!prev_int_balance+E781)-J781)</f>
        <v/>
      </c>
      <c r="L781" s="58" t="str">
        <f t="shared" si="0"/>
        <v/>
      </c>
      <c r="M781" s="58" t="str">
        <f>IF(B781="","",Payment!prev_prin_balance-L781)</f>
        <v/>
      </c>
      <c r="N781" s="58" t="str">
        <f t="shared" si="1"/>
        <v/>
      </c>
      <c r="O781" s="31"/>
      <c r="P781" s="78"/>
      <c r="Q781" s="31"/>
      <c r="R781" s="31"/>
      <c r="S781" s="31"/>
      <c r="T781" s="31"/>
      <c r="U781" s="31"/>
      <c r="V781" s="31"/>
      <c r="W781" s="31"/>
      <c r="X781" s="31"/>
      <c r="Y781" s="31"/>
      <c r="Z781" s="31"/>
    </row>
    <row r="782" spans="1:26" ht="12.75" customHeight="1" x14ac:dyDescent="0.3">
      <c r="A782" s="51" t="str">
        <f>IF(OR(Payment!prev_total_owed&lt;=0,Payment!prev_total_owed=""),"",Payment!prev_pmt_num+1)</f>
        <v/>
      </c>
      <c r="B782" s="84"/>
      <c r="C782" s="99"/>
      <c r="D782" s="100"/>
      <c r="E782" s="58" t="str">
        <f>IF(B782="","",ROUND((B782-Payment!prev_date)*$N$8*Payment!prev_prin_balance,2))</f>
        <v/>
      </c>
      <c r="F782" s="56"/>
      <c r="G782" s="99"/>
      <c r="H782" s="99"/>
      <c r="I782" s="58" t="str">
        <f>IF(B782="","",Payment!prev_fee_balance+G782-H782)</f>
        <v/>
      </c>
      <c r="J782" s="58" t="str">
        <f>IF(B782="","",IF(ISBLANK(D782),MIN(C782-H782,Payment!prev_int_balance+E782),0))</f>
        <v/>
      </c>
      <c r="K782" s="58" t="str">
        <f>IF(B782="","",(Payment!prev_int_balance+E782)-J782)</f>
        <v/>
      </c>
      <c r="L782" s="58" t="str">
        <f t="shared" si="0"/>
        <v/>
      </c>
      <c r="M782" s="58" t="str">
        <f>IF(B782="","",Payment!prev_prin_balance-L782)</f>
        <v/>
      </c>
      <c r="N782" s="58" t="str">
        <f t="shared" si="1"/>
        <v/>
      </c>
      <c r="O782" s="31"/>
      <c r="P782" s="78"/>
      <c r="Q782" s="31"/>
      <c r="R782" s="31"/>
      <c r="S782" s="31"/>
      <c r="T782" s="31"/>
      <c r="U782" s="31"/>
      <c r="V782" s="31"/>
      <c r="W782" s="31"/>
      <c r="X782" s="31"/>
      <c r="Y782" s="31"/>
      <c r="Z782" s="31"/>
    </row>
    <row r="783" spans="1:26" ht="12.75" customHeight="1" x14ac:dyDescent="0.3">
      <c r="A783" s="51" t="str">
        <f>IF(OR(Payment!prev_total_owed&lt;=0,Payment!prev_total_owed=""),"",Payment!prev_pmt_num+1)</f>
        <v/>
      </c>
      <c r="B783" s="84"/>
      <c r="C783" s="99"/>
      <c r="D783" s="100"/>
      <c r="E783" s="58" t="str">
        <f>IF(B783="","",ROUND((B783-Payment!prev_date)*$N$8*Payment!prev_prin_balance,2))</f>
        <v/>
      </c>
      <c r="F783" s="56"/>
      <c r="G783" s="99"/>
      <c r="H783" s="99"/>
      <c r="I783" s="58" t="str">
        <f>IF(B783="","",Payment!prev_fee_balance+G783-H783)</f>
        <v/>
      </c>
      <c r="J783" s="58" t="str">
        <f>IF(B783="","",IF(ISBLANK(D783),MIN(C783-H783,Payment!prev_int_balance+E783),0))</f>
        <v/>
      </c>
      <c r="K783" s="58" t="str">
        <f>IF(B783="","",(Payment!prev_int_balance+E783)-J783)</f>
        <v/>
      </c>
      <c r="L783" s="58" t="str">
        <f t="shared" si="0"/>
        <v/>
      </c>
      <c r="M783" s="58" t="str">
        <f>IF(B783="","",Payment!prev_prin_balance-L783)</f>
        <v/>
      </c>
      <c r="N783" s="58" t="str">
        <f t="shared" si="1"/>
        <v/>
      </c>
      <c r="O783" s="31"/>
      <c r="P783" s="78"/>
      <c r="Q783" s="31"/>
      <c r="R783" s="31"/>
      <c r="S783" s="31"/>
      <c r="T783" s="31"/>
      <c r="U783" s="31"/>
      <c r="V783" s="31"/>
      <c r="W783" s="31"/>
      <c r="X783" s="31"/>
      <c r="Y783" s="31"/>
      <c r="Z783" s="31"/>
    </row>
    <row r="784" spans="1:26" ht="12.75" customHeight="1" x14ac:dyDescent="0.3">
      <c r="A784" s="51" t="str">
        <f>IF(OR(Payment!prev_total_owed&lt;=0,Payment!prev_total_owed=""),"",Payment!prev_pmt_num+1)</f>
        <v/>
      </c>
      <c r="B784" s="84"/>
      <c r="C784" s="99"/>
      <c r="D784" s="100"/>
      <c r="E784" s="58" t="str">
        <f>IF(B784="","",ROUND((B784-Payment!prev_date)*$N$8*Payment!prev_prin_balance,2))</f>
        <v/>
      </c>
      <c r="F784" s="56"/>
      <c r="G784" s="99"/>
      <c r="H784" s="99"/>
      <c r="I784" s="58" t="str">
        <f>IF(B784="","",Payment!prev_fee_balance+G784-H784)</f>
        <v/>
      </c>
      <c r="J784" s="58" t="str">
        <f>IF(B784="","",IF(ISBLANK(D784),MIN(C784-H784,Payment!prev_int_balance+E784),0))</f>
        <v/>
      </c>
      <c r="K784" s="58" t="str">
        <f>IF(B784="","",(Payment!prev_int_balance+E784)-J784)</f>
        <v/>
      </c>
      <c r="L784" s="58" t="str">
        <f t="shared" si="0"/>
        <v/>
      </c>
      <c r="M784" s="58" t="str">
        <f>IF(B784="","",Payment!prev_prin_balance-L784)</f>
        <v/>
      </c>
      <c r="N784" s="58" t="str">
        <f t="shared" si="1"/>
        <v/>
      </c>
      <c r="O784" s="31"/>
      <c r="P784" s="78"/>
      <c r="Q784" s="31"/>
      <c r="R784" s="31"/>
      <c r="S784" s="31"/>
      <c r="T784" s="31"/>
      <c r="U784" s="31"/>
      <c r="V784" s="31"/>
      <c r="W784" s="31"/>
      <c r="X784" s="31"/>
      <c r="Y784" s="31"/>
      <c r="Z784" s="31"/>
    </row>
    <row r="785" spans="1:26" ht="12.75" customHeight="1" x14ac:dyDescent="0.3">
      <c r="A785" s="51" t="str">
        <f>IF(OR(Payment!prev_total_owed&lt;=0,Payment!prev_total_owed=""),"",Payment!prev_pmt_num+1)</f>
        <v/>
      </c>
      <c r="B785" s="84"/>
      <c r="C785" s="99"/>
      <c r="D785" s="100"/>
      <c r="E785" s="58" t="str">
        <f>IF(B785="","",ROUND((B785-Payment!prev_date)*$N$8*Payment!prev_prin_balance,2))</f>
        <v/>
      </c>
      <c r="F785" s="56"/>
      <c r="G785" s="99"/>
      <c r="H785" s="99"/>
      <c r="I785" s="58" t="str">
        <f>IF(B785="","",Payment!prev_fee_balance+G785-H785)</f>
        <v/>
      </c>
      <c r="J785" s="58" t="str">
        <f>IF(B785="","",IF(ISBLANK(D785),MIN(C785-H785,Payment!prev_int_balance+E785),0))</f>
        <v/>
      </c>
      <c r="K785" s="58" t="str">
        <f>IF(B785="","",(Payment!prev_int_balance+E785)-J785)</f>
        <v/>
      </c>
      <c r="L785" s="58" t="str">
        <f t="shared" si="0"/>
        <v/>
      </c>
      <c r="M785" s="58" t="str">
        <f>IF(B785="","",Payment!prev_prin_balance-L785)</f>
        <v/>
      </c>
      <c r="N785" s="58" t="str">
        <f t="shared" si="1"/>
        <v/>
      </c>
      <c r="O785" s="31"/>
      <c r="P785" s="78"/>
      <c r="Q785" s="31"/>
      <c r="R785" s="31"/>
      <c r="S785" s="31"/>
      <c r="T785" s="31"/>
      <c r="U785" s="31"/>
      <c r="V785" s="31"/>
      <c r="W785" s="31"/>
      <c r="X785" s="31"/>
      <c r="Y785" s="31"/>
      <c r="Z785" s="31"/>
    </row>
    <row r="786" spans="1:26" ht="12.75" customHeight="1" x14ac:dyDescent="0.3">
      <c r="A786" s="51" t="str">
        <f>IF(OR(Payment!prev_total_owed&lt;=0,Payment!prev_total_owed=""),"",Payment!prev_pmt_num+1)</f>
        <v/>
      </c>
      <c r="B786" s="84"/>
      <c r="C786" s="99"/>
      <c r="D786" s="100"/>
      <c r="E786" s="58" t="str">
        <f>IF(B786="","",ROUND((B786-Payment!prev_date)*$N$8*Payment!prev_prin_balance,2))</f>
        <v/>
      </c>
      <c r="F786" s="56"/>
      <c r="G786" s="99"/>
      <c r="H786" s="99"/>
      <c r="I786" s="58" t="str">
        <f>IF(B786="","",Payment!prev_fee_balance+G786-H786)</f>
        <v/>
      </c>
      <c r="J786" s="58" t="str">
        <f>IF(B786="","",IF(ISBLANK(D786),MIN(C786-H786,Payment!prev_int_balance+E786),0))</f>
        <v/>
      </c>
      <c r="K786" s="58" t="str">
        <f>IF(B786="","",(Payment!prev_int_balance+E786)-J786)</f>
        <v/>
      </c>
      <c r="L786" s="58" t="str">
        <f t="shared" si="0"/>
        <v/>
      </c>
      <c r="M786" s="58" t="str">
        <f>IF(B786="","",Payment!prev_prin_balance-L786)</f>
        <v/>
      </c>
      <c r="N786" s="58" t="str">
        <f t="shared" si="1"/>
        <v/>
      </c>
      <c r="O786" s="31"/>
      <c r="P786" s="78"/>
      <c r="Q786" s="31"/>
      <c r="R786" s="31"/>
      <c r="S786" s="31"/>
      <c r="T786" s="31"/>
      <c r="U786" s="31"/>
      <c r="V786" s="31"/>
      <c r="W786" s="31"/>
      <c r="X786" s="31"/>
      <c r="Y786" s="31"/>
      <c r="Z786" s="31"/>
    </row>
    <row r="787" spans="1:26" ht="12.75" customHeight="1" x14ac:dyDescent="0.3">
      <c r="A787" s="51" t="str">
        <f>IF(OR(Payment!prev_total_owed&lt;=0,Payment!prev_total_owed=""),"",Payment!prev_pmt_num+1)</f>
        <v/>
      </c>
      <c r="B787" s="84"/>
      <c r="C787" s="99"/>
      <c r="D787" s="100"/>
      <c r="E787" s="58" t="str">
        <f>IF(B787="","",ROUND((B787-Payment!prev_date)*$N$8*Payment!prev_prin_balance,2))</f>
        <v/>
      </c>
      <c r="F787" s="56"/>
      <c r="G787" s="99"/>
      <c r="H787" s="99"/>
      <c r="I787" s="58" t="str">
        <f>IF(B787="","",Payment!prev_fee_balance+G787-H787)</f>
        <v/>
      </c>
      <c r="J787" s="58" t="str">
        <f>IF(B787="","",IF(ISBLANK(D787),MIN(C787-H787,Payment!prev_int_balance+E787),0))</f>
        <v/>
      </c>
      <c r="K787" s="58" t="str">
        <f>IF(B787="","",(Payment!prev_int_balance+E787)-J787)</f>
        <v/>
      </c>
      <c r="L787" s="58" t="str">
        <f t="shared" si="0"/>
        <v/>
      </c>
      <c r="M787" s="58" t="str">
        <f>IF(B787="","",Payment!prev_prin_balance-L787)</f>
        <v/>
      </c>
      <c r="N787" s="58" t="str">
        <f t="shared" si="1"/>
        <v/>
      </c>
      <c r="O787" s="31"/>
      <c r="P787" s="78"/>
      <c r="Q787" s="31"/>
      <c r="R787" s="31"/>
      <c r="S787" s="31"/>
      <c r="T787" s="31"/>
      <c r="U787" s="31"/>
      <c r="V787" s="31"/>
      <c r="W787" s="31"/>
      <c r="X787" s="31"/>
      <c r="Y787" s="31"/>
      <c r="Z787" s="31"/>
    </row>
    <row r="788" spans="1:26" ht="12.75" customHeight="1" x14ac:dyDescent="0.3">
      <c r="A788" s="51" t="str">
        <f>IF(OR(Payment!prev_total_owed&lt;=0,Payment!prev_total_owed=""),"",Payment!prev_pmt_num+1)</f>
        <v/>
      </c>
      <c r="B788" s="84"/>
      <c r="C788" s="99"/>
      <c r="D788" s="100"/>
      <c r="E788" s="58" t="str">
        <f>IF(B788="","",ROUND((B788-Payment!prev_date)*$N$8*Payment!prev_prin_balance,2))</f>
        <v/>
      </c>
      <c r="F788" s="56"/>
      <c r="G788" s="99"/>
      <c r="H788" s="99"/>
      <c r="I788" s="58" t="str">
        <f>IF(B788="","",Payment!prev_fee_balance+G788-H788)</f>
        <v/>
      </c>
      <c r="J788" s="58" t="str">
        <f>IF(B788="","",IF(ISBLANK(D788),MIN(C788-H788,Payment!prev_int_balance+E788),0))</f>
        <v/>
      </c>
      <c r="K788" s="58" t="str">
        <f>IF(B788="","",(Payment!prev_int_balance+E788)-J788)</f>
        <v/>
      </c>
      <c r="L788" s="58" t="str">
        <f t="shared" si="0"/>
        <v/>
      </c>
      <c r="M788" s="58" t="str">
        <f>IF(B788="","",Payment!prev_prin_balance-L788)</f>
        <v/>
      </c>
      <c r="N788" s="58" t="str">
        <f t="shared" si="1"/>
        <v/>
      </c>
      <c r="O788" s="31"/>
      <c r="P788" s="78"/>
      <c r="Q788" s="31"/>
      <c r="R788" s="31"/>
      <c r="S788" s="31"/>
      <c r="T788" s="31"/>
      <c r="U788" s="31"/>
      <c r="V788" s="31"/>
      <c r="W788" s="31"/>
      <c r="X788" s="31"/>
      <c r="Y788" s="31"/>
      <c r="Z788" s="31"/>
    </row>
    <row r="789" spans="1:26" ht="12.75" customHeight="1" x14ac:dyDescent="0.3">
      <c r="A789" s="51" t="str">
        <f>IF(OR(Payment!prev_total_owed&lt;=0,Payment!prev_total_owed=""),"",Payment!prev_pmt_num+1)</f>
        <v/>
      </c>
      <c r="B789" s="84"/>
      <c r="C789" s="99"/>
      <c r="D789" s="100"/>
      <c r="E789" s="58" t="str">
        <f>IF(B789="","",ROUND((B789-Payment!prev_date)*$N$8*Payment!prev_prin_balance,2))</f>
        <v/>
      </c>
      <c r="F789" s="56"/>
      <c r="G789" s="99"/>
      <c r="H789" s="99"/>
      <c r="I789" s="58" t="str">
        <f>IF(B789="","",Payment!prev_fee_balance+G789-H789)</f>
        <v/>
      </c>
      <c r="J789" s="58" t="str">
        <f>IF(B789="","",IF(ISBLANK(D789),MIN(C789-H789,Payment!prev_int_balance+E789),0))</f>
        <v/>
      </c>
      <c r="K789" s="58" t="str">
        <f>IF(B789="","",(Payment!prev_int_balance+E789)-J789)</f>
        <v/>
      </c>
      <c r="L789" s="58" t="str">
        <f t="shared" si="0"/>
        <v/>
      </c>
      <c r="M789" s="58" t="str">
        <f>IF(B789="","",Payment!prev_prin_balance-L789)</f>
        <v/>
      </c>
      <c r="N789" s="58" t="str">
        <f t="shared" si="1"/>
        <v/>
      </c>
      <c r="O789" s="31"/>
      <c r="P789" s="78"/>
      <c r="Q789" s="31"/>
      <c r="R789" s="31"/>
      <c r="S789" s="31"/>
      <c r="T789" s="31"/>
      <c r="U789" s="31"/>
      <c r="V789" s="31"/>
      <c r="W789" s="31"/>
      <c r="X789" s="31"/>
      <c r="Y789" s="31"/>
      <c r="Z789" s="31"/>
    </row>
    <row r="790" spans="1:26" ht="12.75" customHeight="1" x14ac:dyDescent="0.3">
      <c r="A790" s="51" t="str">
        <f>IF(OR(Payment!prev_total_owed&lt;=0,Payment!prev_total_owed=""),"",Payment!prev_pmt_num+1)</f>
        <v/>
      </c>
      <c r="B790" s="84"/>
      <c r="C790" s="99"/>
      <c r="D790" s="100"/>
      <c r="E790" s="58" t="str">
        <f>IF(B790="","",ROUND((B790-Payment!prev_date)*$N$8*Payment!prev_prin_balance,2))</f>
        <v/>
      </c>
      <c r="F790" s="56"/>
      <c r="G790" s="99"/>
      <c r="H790" s="99"/>
      <c r="I790" s="58" t="str">
        <f>IF(B790="","",Payment!prev_fee_balance+G790-H790)</f>
        <v/>
      </c>
      <c r="J790" s="58" t="str">
        <f>IF(B790="","",IF(ISBLANK(D790),MIN(C790-H790,Payment!prev_int_balance+E790),0))</f>
        <v/>
      </c>
      <c r="K790" s="58" t="str">
        <f>IF(B790="","",(Payment!prev_int_balance+E790)-J790)</f>
        <v/>
      </c>
      <c r="L790" s="58" t="str">
        <f t="shared" si="0"/>
        <v/>
      </c>
      <c r="M790" s="58" t="str">
        <f>IF(B790="","",Payment!prev_prin_balance-L790)</f>
        <v/>
      </c>
      <c r="N790" s="58" t="str">
        <f t="shared" si="1"/>
        <v/>
      </c>
      <c r="O790" s="31"/>
      <c r="P790" s="78"/>
      <c r="Q790" s="31"/>
      <c r="R790" s="31"/>
      <c r="S790" s="31"/>
      <c r="T790" s="31"/>
      <c r="U790" s="31"/>
      <c r="V790" s="31"/>
      <c r="W790" s="31"/>
      <c r="X790" s="31"/>
      <c r="Y790" s="31"/>
      <c r="Z790" s="31"/>
    </row>
    <row r="791" spans="1:26" ht="12.75" customHeight="1" x14ac:dyDescent="0.3">
      <c r="A791" s="51" t="str">
        <f>IF(OR(Payment!prev_total_owed&lt;=0,Payment!prev_total_owed=""),"",Payment!prev_pmt_num+1)</f>
        <v/>
      </c>
      <c r="B791" s="84"/>
      <c r="C791" s="99"/>
      <c r="D791" s="100"/>
      <c r="E791" s="58" t="str">
        <f>IF(B791="","",ROUND((B791-Payment!prev_date)*$N$8*Payment!prev_prin_balance,2))</f>
        <v/>
      </c>
      <c r="F791" s="56"/>
      <c r="G791" s="99"/>
      <c r="H791" s="99"/>
      <c r="I791" s="58" t="str">
        <f>IF(B791="","",Payment!prev_fee_balance+G791-H791)</f>
        <v/>
      </c>
      <c r="J791" s="58" t="str">
        <f>IF(B791="","",IF(ISBLANK(D791),MIN(C791-H791,Payment!prev_int_balance+E791),0))</f>
        <v/>
      </c>
      <c r="K791" s="58" t="str">
        <f>IF(B791="","",(Payment!prev_int_balance+E791)-J791)</f>
        <v/>
      </c>
      <c r="L791" s="58" t="str">
        <f t="shared" si="0"/>
        <v/>
      </c>
      <c r="M791" s="58" t="str">
        <f>IF(B791="","",Payment!prev_prin_balance-L791)</f>
        <v/>
      </c>
      <c r="N791" s="58" t="str">
        <f t="shared" si="1"/>
        <v/>
      </c>
      <c r="O791" s="31"/>
      <c r="P791" s="78"/>
      <c r="Q791" s="31"/>
      <c r="R791" s="31"/>
      <c r="S791" s="31"/>
      <c r="T791" s="31"/>
      <c r="U791" s="31"/>
      <c r="V791" s="31"/>
      <c r="W791" s="31"/>
      <c r="X791" s="31"/>
      <c r="Y791" s="31"/>
      <c r="Z791" s="31"/>
    </row>
    <row r="792" spans="1:26" ht="12.75" customHeight="1" x14ac:dyDescent="0.3">
      <c r="A792" s="51" t="str">
        <f>IF(OR(Payment!prev_total_owed&lt;=0,Payment!prev_total_owed=""),"",Payment!prev_pmt_num+1)</f>
        <v/>
      </c>
      <c r="B792" s="84"/>
      <c r="C792" s="99"/>
      <c r="D792" s="100"/>
      <c r="E792" s="58" t="str">
        <f>IF(B792="","",ROUND((B792-Payment!prev_date)*$N$8*Payment!prev_prin_balance,2))</f>
        <v/>
      </c>
      <c r="F792" s="56"/>
      <c r="G792" s="99"/>
      <c r="H792" s="99"/>
      <c r="I792" s="58" t="str">
        <f>IF(B792="","",Payment!prev_fee_balance+G792-H792)</f>
        <v/>
      </c>
      <c r="J792" s="58" t="str">
        <f>IF(B792="","",IF(ISBLANK(D792),MIN(C792-H792,Payment!prev_int_balance+E792),0))</f>
        <v/>
      </c>
      <c r="K792" s="58" t="str">
        <f>IF(B792="","",(Payment!prev_int_balance+E792)-J792)</f>
        <v/>
      </c>
      <c r="L792" s="58" t="str">
        <f t="shared" si="0"/>
        <v/>
      </c>
      <c r="M792" s="58" t="str">
        <f>IF(B792="","",Payment!prev_prin_balance-L792)</f>
        <v/>
      </c>
      <c r="N792" s="58" t="str">
        <f t="shared" si="1"/>
        <v/>
      </c>
      <c r="O792" s="31"/>
      <c r="P792" s="78"/>
      <c r="Q792" s="31"/>
      <c r="R792" s="31"/>
      <c r="S792" s="31"/>
      <c r="T792" s="31"/>
      <c r="U792" s="31"/>
      <c r="V792" s="31"/>
      <c r="W792" s="31"/>
      <c r="X792" s="31"/>
      <c r="Y792" s="31"/>
      <c r="Z792" s="31"/>
    </row>
    <row r="793" spans="1:26" ht="12.75" customHeight="1" x14ac:dyDescent="0.3">
      <c r="A793" s="51" t="str">
        <f>IF(OR(Payment!prev_total_owed&lt;=0,Payment!prev_total_owed=""),"",Payment!prev_pmt_num+1)</f>
        <v/>
      </c>
      <c r="B793" s="84"/>
      <c r="C793" s="99"/>
      <c r="D793" s="100"/>
      <c r="E793" s="58" t="str">
        <f>IF(B793="","",ROUND((B793-Payment!prev_date)*$N$8*Payment!prev_prin_balance,2))</f>
        <v/>
      </c>
      <c r="F793" s="56"/>
      <c r="G793" s="99"/>
      <c r="H793" s="99"/>
      <c r="I793" s="58" t="str">
        <f>IF(B793="","",Payment!prev_fee_balance+G793-H793)</f>
        <v/>
      </c>
      <c r="J793" s="58" t="str">
        <f>IF(B793="","",IF(ISBLANK(D793),MIN(C793-H793,Payment!prev_int_balance+E793),0))</f>
        <v/>
      </c>
      <c r="K793" s="58" t="str">
        <f>IF(B793="","",(Payment!prev_int_balance+E793)-J793)</f>
        <v/>
      </c>
      <c r="L793" s="58" t="str">
        <f t="shared" si="0"/>
        <v/>
      </c>
      <c r="M793" s="58" t="str">
        <f>IF(B793="","",Payment!prev_prin_balance-L793)</f>
        <v/>
      </c>
      <c r="N793" s="58" t="str">
        <f t="shared" si="1"/>
        <v/>
      </c>
      <c r="O793" s="31"/>
      <c r="P793" s="78"/>
      <c r="Q793" s="31"/>
      <c r="R793" s="31"/>
      <c r="S793" s="31"/>
      <c r="T793" s="31"/>
      <c r="U793" s="31"/>
      <c r="V793" s="31"/>
      <c r="W793" s="31"/>
      <c r="X793" s="31"/>
      <c r="Y793" s="31"/>
      <c r="Z793" s="31"/>
    </row>
    <row r="794" spans="1:26" ht="12.75" customHeight="1" x14ac:dyDescent="0.3">
      <c r="A794" s="51" t="str">
        <f>IF(OR(Payment!prev_total_owed&lt;=0,Payment!prev_total_owed=""),"",Payment!prev_pmt_num+1)</f>
        <v/>
      </c>
      <c r="B794" s="84"/>
      <c r="C794" s="99"/>
      <c r="D794" s="100"/>
      <c r="E794" s="58" t="str">
        <f>IF(B794="","",ROUND((B794-Payment!prev_date)*$N$8*Payment!prev_prin_balance,2))</f>
        <v/>
      </c>
      <c r="F794" s="56"/>
      <c r="G794" s="99"/>
      <c r="H794" s="99"/>
      <c r="I794" s="58" t="str">
        <f>IF(B794="","",Payment!prev_fee_balance+G794-H794)</f>
        <v/>
      </c>
      <c r="J794" s="58" t="str">
        <f>IF(B794="","",IF(ISBLANK(D794),MIN(C794-H794,Payment!prev_int_balance+E794),0))</f>
        <v/>
      </c>
      <c r="K794" s="58" t="str">
        <f>IF(B794="","",(Payment!prev_int_balance+E794)-J794)</f>
        <v/>
      </c>
      <c r="L794" s="58" t="str">
        <f t="shared" si="0"/>
        <v/>
      </c>
      <c r="M794" s="58" t="str">
        <f>IF(B794="","",Payment!prev_prin_balance-L794)</f>
        <v/>
      </c>
      <c r="N794" s="58" t="str">
        <f t="shared" si="1"/>
        <v/>
      </c>
      <c r="O794" s="31"/>
      <c r="P794" s="78"/>
      <c r="Q794" s="31"/>
      <c r="R794" s="31"/>
      <c r="S794" s="31"/>
      <c r="T794" s="31"/>
      <c r="U794" s="31"/>
      <c r="V794" s="31"/>
      <c r="W794" s="31"/>
      <c r="X794" s="31"/>
      <c r="Y794" s="31"/>
      <c r="Z794" s="31"/>
    </row>
    <row r="795" spans="1:26" ht="12.75" customHeight="1" x14ac:dyDescent="0.3">
      <c r="A795" s="51" t="str">
        <f>IF(OR(Payment!prev_total_owed&lt;=0,Payment!prev_total_owed=""),"",Payment!prev_pmt_num+1)</f>
        <v/>
      </c>
      <c r="B795" s="84"/>
      <c r="C795" s="99"/>
      <c r="D795" s="100"/>
      <c r="E795" s="58" t="str">
        <f>IF(B795="","",ROUND((B795-Payment!prev_date)*$N$8*Payment!prev_prin_balance,2))</f>
        <v/>
      </c>
      <c r="F795" s="56"/>
      <c r="G795" s="99"/>
      <c r="H795" s="99"/>
      <c r="I795" s="58" t="str">
        <f>IF(B795="","",Payment!prev_fee_balance+G795-H795)</f>
        <v/>
      </c>
      <c r="J795" s="58" t="str">
        <f>IF(B795="","",IF(ISBLANK(D795),MIN(C795-H795,Payment!prev_int_balance+E795),0))</f>
        <v/>
      </c>
      <c r="K795" s="58" t="str">
        <f>IF(B795="","",(Payment!prev_int_balance+E795)-J795)</f>
        <v/>
      </c>
      <c r="L795" s="58" t="str">
        <f t="shared" si="0"/>
        <v/>
      </c>
      <c r="M795" s="58" t="str">
        <f>IF(B795="","",Payment!prev_prin_balance-L795)</f>
        <v/>
      </c>
      <c r="N795" s="58" t="str">
        <f t="shared" si="1"/>
        <v/>
      </c>
      <c r="O795" s="31"/>
      <c r="P795" s="78"/>
      <c r="Q795" s="31"/>
      <c r="R795" s="31"/>
      <c r="S795" s="31"/>
      <c r="T795" s="31"/>
      <c r="U795" s="31"/>
      <c r="V795" s="31"/>
      <c r="W795" s="31"/>
      <c r="X795" s="31"/>
      <c r="Y795" s="31"/>
      <c r="Z795" s="31"/>
    </row>
    <row r="796" spans="1:26" ht="12.75" customHeight="1" x14ac:dyDescent="0.3">
      <c r="A796" s="51" t="str">
        <f>IF(OR(Payment!prev_total_owed&lt;=0,Payment!prev_total_owed=""),"",Payment!prev_pmt_num+1)</f>
        <v/>
      </c>
      <c r="B796" s="84"/>
      <c r="C796" s="99"/>
      <c r="D796" s="100"/>
      <c r="E796" s="58" t="str">
        <f>IF(B796="","",ROUND((B796-Payment!prev_date)*$N$8*Payment!prev_prin_balance,2))</f>
        <v/>
      </c>
      <c r="F796" s="56"/>
      <c r="G796" s="99"/>
      <c r="H796" s="99"/>
      <c r="I796" s="58" t="str">
        <f>IF(B796="","",Payment!prev_fee_balance+G796-H796)</f>
        <v/>
      </c>
      <c r="J796" s="58" t="str">
        <f>IF(B796="","",IF(ISBLANK(D796),MIN(C796-H796,Payment!prev_int_balance+E796),0))</f>
        <v/>
      </c>
      <c r="K796" s="58" t="str">
        <f>IF(B796="","",(Payment!prev_int_balance+E796)-J796)</f>
        <v/>
      </c>
      <c r="L796" s="58" t="str">
        <f t="shared" si="0"/>
        <v/>
      </c>
      <c r="M796" s="58" t="str">
        <f>IF(B796="","",Payment!prev_prin_balance-L796)</f>
        <v/>
      </c>
      <c r="N796" s="58" t="str">
        <f t="shared" si="1"/>
        <v/>
      </c>
      <c r="O796" s="31"/>
      <c r="P796" s="78"/>
      <c r="Q796" s="31"/>
      <c r="R796" s="31"/>
      <c r="S796" s="31"/>
      <c r="T796" s="31"/>
      <c r="U796" s="31"/>
      <c r="V796" s="31"/>
      <c r="W796" s="31"/>
      <c r="X796" s="31"/>
      <c r="Y796" s="31"/>
      <c r="Z796" s="31"/>
    </row>
    <row r="797" spans="1:26" ht="12.75" customHeight="1" x14ac:dyDescent="0.3">
      <c r="A797" s="51" t="str">
        <f>IF(OR(Payment!prev_total_owed&lt;=0,Payment!prev_total_owed=""),"",Payment!prev_pmt_num+1)</f>
        <v/>
      </c>
      <c r="B797" s="84"/>
      <c r="C797" s="99"/>
      <c r="D797" s="100"/>
      <c r="E797" s="58" t="str">
        <f>IF(B797="","",ROUND((B797-Payment!prev_date)*$N$8*Payment!prev_prin_balance,2))</f>
        <v/>
      </c>
      <c r="F797" s="56"/>
      <c r="G797" s="99"/>
      <c r="H797" s="99"/>
      <c r="I797" s="58" t="str">
        <f>IF(B797="","",Payment!prev_fee_balance+G797-H797)</f>
        <v/>
      </c>
      <c r="J797" s="58" t="str">
        <f>IF(B797="","",IF(ISBLANK(D797),MIN(C797-H797,Payment!prev_int_balance+E797),0))</f>
        <v/>
      </c>
      <c r="K797" s="58" t="str">
        <f>IF(B797="","",(Payment!prev_int_balance+E797)-J797)</f>
        <v/>
      </c>
      <c r="L797" s="58" t="str">
        <f t="shared" si="0"/>
        <v/>
      </c>
      <c r="M797" s="58" t="str">
        <f>IF(B797="","",Payment!prev_prin_balance-L797)</f>
        <v/>
      </c>
      <c r="N797" s="58" t="str">
        <f t="shared" si="1"/>
        <v/>
      </c>
      <c r="O797" s="31"/>
      <c r="P797" s="78"/>
      <c r="Q797" s="31"/>
      <c r="R797" s="31"/>
      <c r="S797" s="31"/>
      <c r="T797" s="31"/>
      <c r="U797" s="31"/>
      <c r="V797" s="31"/>
      <c r="W797" s="31"/>
      <c r="X797" s="31"/>
      <c r="Y797" s="31"/>
      <c r="Z797" s="31"/>
    </row>
    <row r="798" spans="1:26" ht="12.75" customHeight="1" x14ac:dyDescent="0.3">
      <c r="A798" s="51" t="str">
        <f>IF(OR(Payment!prev_total_owed&lt;=0,Payment!prev_total_owed=""),"",Payment!prev_pmt_num+1)</f>
        <v/>
      </c>
      <c r="B798" s="84"/>
      <c r="C798" s="99"/>
      <c r="D798" s="100"/>
      <c r="E798" s="58" t="str">
        <f>IF(B798="","",ROUND((B798-Payment!prev_date)*$N$8*Payment!prev_prin_balance,2))</f>
        <v/>
      </c>
      <c r="F798" s="56"/>
      <c r="G798" s="99"/>
      <c r="H798" s="99"/>
      <c r="I798" s="58" t="str">
        <f>IF(B798="","",Payment!prev_fee_balance+G798-H798)</f>
        <v/>
      </c>
      <c r="J798" s="58" t="str">
        <f>IF(B798="","",IF(ISBLANK(D798),MIN(C798-H798,Payment!prev_int_balance+E798),0))</f>
        <v/>
      </c>
      <c r="K798" s="58" t="str">
        <f>IF(B798="","",(Payment!prev_int_balance+E798)-J798)</f>
        <v/>
      </c>
      <c r="L798" s="58" t="str">
        <f t="shared" si="0"/>
        <v/>
      </c>
      <c r="M798" s="58" t="str">
        <f>IF(B798="","",Payment!prev_prin_balance-L798)</f>
        <v/>
      </c>
      <c r="N798" s="58" t="str">
        <f t="shared" si="1"/>
        <v/>
      </c>
      <c r="O798" s="31"/>
      <c r="P798" s="78"/>
      <c r="Q798" s="31"/>
      <c r="R798" s="31"/>
      <c r="S798" s="31"/>
      <c r="T798" s="31"/>
      <c r="U798" s="31"/>
      <c r="V798" s="31"/>
      <c r="W798" s="31"/>
      <c r="X798" s="31"/>
      <c r="Y798" s="31"/>
      <c r="Z798" s="31"/>
    </row>
    <row r="799" spans="1:26" ht="12.75" customHeight="1" x14ac:dyDescent="0.3">
      <c r="A799" s="51" t="str">
        <f>IF(OR(Payment!prev_total_owed&lt;=0,Payment!prev_total_owed=""),"",Payment!prev_pmt_num+1)</f>
        <v/>
      </c>
      <c r="B799" s="84"/>
      <c r="C799" s="99"/>
      <c r="D799" s="100"/>
      <c r="E799" s="58" t="str">
        <f>IF(B799="","",ROUND((B799-Payment!prev_date)*$N$8*Payment!prev_prin_balance,2))</f>
        <v/>
      </c>
      <c r="F799" s="56"/>
      <c r="G799" s="99"/>
      <c r="H799" s="99"/>
      <c r="I799" s="58" t="str">
        <f>IF(B799="","",Payment!prev_fee_balance+G799-H799)</f>
        <v/>
      </c>
      <c r="J799" s="58" t="str">
        <f>IF(B799="","",IF(ISBLANK(D799),MIN(C799-H799,Payment!prev_int_balance+E799),0))</f>
        <v/>
      </c>
      <c r="K799" s="58" t="str">
        <f>IF(B799="","",(Payment!prev_int_balance+E799)-J799)</f>
        <v/>
      </c>
      <c r="L799" s="58" t="str">
        <f t="shared" si="0"/>
        <v/>
      </c>
      <c r="M799" s="58" t="str">
        <f>IF(B799="","",Payment!prev_prin_balance-L799)</f>
        <v/>
      </c>
      <c r="N799" s="58" t="str">
        <f t="shared" si="1"/>
        <v/>
      </c>
      <c r="O799" s="31"/>
      <c r="P799" s="78"/>
      <c r="Q799" s="31"/>
      <c r="R799" s="31"/>
      <c r="S799" s="31"/>
      <c r="T799" s="31"/>
      <c r="U799" s="31"/>
      <c r="V799" s="31"/>
      <c r="W799" s="31"/>
      <c r="X799" s="31"/>
      <c r="Y799" s="31"/>
      <c r="Z799" s="31"/>
    </row>
    <row r="800" spans="1:26" ht="12.75" customHeight="1" x14ac:dyDescent="0.3">
      <c r="A800" s="51" t="str">
        <f>IF(OR(Payment!prev_total_owed&lt;=0,Payment!prev_total_owed=""),"",Payment!prev_pmt_num+1)</f>
        <v/>
      </c>
      <c r="B800" s="84"/>
      <c r="C800" s="99"/>
      <c r="D800" s="100"/>
      <c r="E800" s="58" t="str">
        <f>IF(B800="","",ROUND((B800-Payment!prev_date)*$N$8*Payment!prev_prin_balance,2))</f>
        <v/>
      </c>
      <c r="F800" s="56"/>
      <c r="G800" s="99"/>
      <c r="H800" s="99"/>
      <c r="I800" s="58" t="str">
        <f>IF(B800="","",Payment!prev_fee_balance+G800-H800)</f>
        <v/>
      </c>
      <c r="J800" s="58" t="str">
        <f>IF(B800="","",IF(ISBLANK(D800),MIN(C800-H800,Payment!prev_int_balance+E800),0))</f>
        <v/>
      </c>
      <c r="K800" s="58" t="str">
        <f>IF(B800="","",(Payment!prev_int_balance+E800)-J800)</f>
        <v/>
      </c>
      <c r="L800" s="58" t="str">
        <f t="shared" si="0"/>
        <v/>
      </c>
      <c r="M800" s="58" t="str">
        <f>IF(B800="","",Payment!prev_prin_balance-L800)</f>
        <v/>
      </c>
      <c r="N800" s="58" t="str">
        <f t="shared" si="1"/>
        <v/>
      </c>
      <c r="O800" s="31"/>
      <c r="P800" s="78"/>
      <c r="Q800" s="31"/>
      <c r="R800" s="31"/>
      <c r="S800" s="31"/>
      <c r="T800" s="31"/>
      <c r="U800" s="31"/>
      <c r="V800" s="31"/>
      <c r="W800" s="31"/>
      <c r="X800" s="31"/>
      <c r="Y800" s="31"/>
      <c r="Z800" s="31"/>
    </row>
    <row r="801" spans="1:26" ht="12.75" customHeight="1" x14ac:dyDescent="0.3">
      <c r="A801" s="51" t="str">
        <f>IF(OR(Payment!prev_total_owed&lt;=0,Payment!prev_total_owed=""),"",Payment!prev_pmt_num+1)</f>
        <v/>
      </c>
      <c r="B801" s="84"/>
      <c r="C801" s="99"/>
      <c r="D801" s="100"/>
      <c r="E801" s="58" t="str">
        <f>IF(B801="","",ROUND((B801-Payment!prev_date)*$N$8*Payment!prev_prin_balance,2))</f>
        <v/>
      </c>
      <c r="F801" s="56"/>
      <c r="G801" s="99"/>
      <c r="H801" s="99"/>
      <c r="I801" s="58" t="str">
        <f>IF(B801="","",Payment!prev_fee_balance+G801-H801)</f>
        <v/>
      </c>
      <c r="J801" s="58" t="str">
        <f>IF(B801="","",IF(ISBLANK(D801),MIN(C801-H801,Payment!prev_int_balance+E801),0))</f>
        <v/>
      </c>
      <c r="K801" s="58" t="str">
        <f>IF(B801="","",(Payment!prev_int_balance+E801)-J801)</f>
        <v/>
      </c>
      <c r="L801" s="58" t="str">
        <f t="shared" si="0"/>
        <v/>
      </c>
      <c r="M801" s="58" t="str">
        <f>IF(B801="","",Payment!prev_prin_balance-L801)</f>
        <v/>
      </c>
      <c r="N801" s="58" t="str">
        <f t="shared" si="1"/>
        <v/>
      </c>
      <c r="O801" s="31"/>
      <c r="P801" s="78"/>
      <c r="Q801" s="31"/>
      <c r="R801" s="31"/>
      <c r="S801" s="31"/>
      <c r="T801" s="31"/>
      <c r="U801" s="31"/>
      <c r="V801" s="31"/>
      <c r="W801" s="31"/>
      <c r="X801" s="31"/>
      <c r="Y801" s="31"/>
      <c r="Z801" s="31"/>
    </row>
    <row r="802" spans="1:26" ht="12.75" customHeight="1" x14ac:dyDescent="0.3">
      <c r="A802" s="51" t="str">
        <f>IF(OR(Payment!prev_total_owed&lt;=0,Payment!prev_total_owed=""),"",Payment!prev_pmt_num+1)</f>
        <v/>
      </c>
      <c r="B802" s="84"/>
      <c r="C802" s="99"/>
      <c r="D802" s="100"/>
      <c r="E802" s="58" t="str">
        <f>IF(B802="","",ROUND((B802-Payment!prev_date)*$N$8*Payment!prev_prin_balance,2))</f>
        <v/>
      </c>
      <c r="F802" s="56"/>
      <c r="G802" s="99"/>
      <c r="H802" s="99"/>
      <c r="I802" s="58" t="str">
        <f>IF(B802="","",Payment!prev_fee_balance+G802-H802)</f>
        <v/>
      </c>
      <c r="J802" s="58" t="str">
        <f>IF(B802="","",IF(ISBLANK(D802),MIN(C802-H802,Payment!prev_int_balance+E802),0))</f>
        <v/>
      </c>
      <c r="K802" s="58" t="str">
        <f>IF(B802="","",(Payment!prev_int_balance+E802)-J802)</f>
        <v/>
      </c>
      <c r="L802" s="58" t="str">
        <f t="shared" si="0"/>
        <v/>
      </c>
      <c r="M802" s="58" t="str">
        <f>IF(B802="","",Payment!prev_prin_balance-L802)</f>
        <v/>
      </c>
      <c r="N802" s="58" t="str">
        <f t="shared" si="1"/>
        <v/>
      </c>
      <c r="O802" s="31"/>
      <c r="P802" s="78"/>
      <c r="Q802" s="31"/>
      <c r="R802" s="31"/>
      <c r="S802" s="31"/>
      <c r="T802" s="31"/>
      <c r="U802" s="31"/>
      <c r="V802" s="31"/>
      <c r="W802" s="31"/>
      <c r="X802" s="31"/>
      <c r="Y802" s="31"/>
      <c r="Z802" s="31"/>
    </row>
    <row r="803" spans="1:26" ht="12.75" customHeight="1" x14ac:dyDescent="0.3">
      <c r="A803" s="51" t="str">
        <f>IF(OR(Payment!prev_total_owed&lt;=0,Payment!prev_total_owed=""),"",Payment!prev_pmt_num+1)</f>
        <v/>
      </c>
      <c r="B803" s="84"/>
      <c r="C803" s="99"/>
      <c r="D803" s="100"/>
      <c r="E803" s="58" t="str">
        <f>IF(B803="","",ROUND((B803-Payment!prev_date)*$N$8*Payment!prev_prin_balance,2))</f>
        <v/>
      </c>
      <c r="F803" s="56"/>
      <c r="G803" s="99"/>
      <c r="H803" s="99"/>
      <c r="I803" s="58" t="str">
        <f>IF(B803="","",Payment!prev_fee_balance+G803-H803)</f>
        <v/>
      </c>
      <c r="J803" s="58" t="str">
        <f>IF(B803="","",IF(ISBLANK(D803),MIN(C803-H803,Payment!prev_int_balance+E803),0))</f>
        <v/>
      </c>
      <c r="K803" s="58" t="str">
        <f>IF(B803="","",(Payment!prev_int_balance+E803)-J803)</f>
        <v/>
      </c>
      <c r="L803" s="58" t="str">
        <f t="shared" si="0"/>
        <v/>
      </c>
      <c r="M803" s="58" t="str">
        <f>IF(B803="","",Payment!prev_prin_balance-L803)</f>
        <v/>
      </c>
      <c r="N803" s="58" t="str">
        <f t="shared" si="1"/>
        <v/>
      </c>
      <c r="O803" s="31"/>
      <c r="P803" s="78"/>
      <c r="Q803" s="31"/>
      <c r="R803" s="31"/>
      <c r="S803" s="31"/>
      <c r="T803" s="31"/>
      <c r="U803" s="31"/>
      <c r="V803" s="31"/>
      <c r="W803" s="31"/>
      <c r="X803" s="31"/>
      <c r="Y803" s="31"/>
      <c r="Z803" s="31"/>
    </row>
    <row r="804" spans="1:26" ht="12.75" customHeight="1" x14ac:dyDescent="0.3">
      <c r="A804" s="51" t="str">
        <f>IF(OR(Payment!prev_total_owed&lt;=0,Payment!prev_total_owed=""),"",Payment!prev_pmt_num+1)</f>
        <v/>
      </c>
      <c r="B804" s="84"/>
      <c r="C804" s="99"/>
      <c r="D804" s="100"/>
      <c r="E804" s="58" t="str">
        <f>IF(B804="","",ROUND((B804-Payment!prev_date)*$N$8*Payment!prev_prin_balance,2))</f>
        <v/>
      </c>
      <c r="F804" s="56"/>
      <c r="G804" s="99"/>
      <c r="H804" s="99"/>
      <c r="I804" s="58" t="str">
        <f>IF(B804="","",Payment!prev_fee_balance+G804-H804)</f>
        <v/>
      </c>
      <c r="J804" s="58" t="str">
        <f>IF(B804="","",IF(ISBLANK(D804),MIN(C804-H804,Payment!prev_int_balance+E804),0))</f>
        <v/>
      </c>
      <c r="K804" s="58" t="str">
        <f>IF(B804="","",(Payment!prev_int_balance+E804)-J804)</f>
        <v/>
      </c>
      <c r="L804" s="58" t="str">
        <f t="shared" si="0"/>
        <v/>
      </c>
      <c r="M804" s="58" t="str">
        <f>IF(B804="","",Payment!prev_prin_balance-L804)</f>
        <v/>
      </c>
      <c r="N804" s="58" t="str">
        <f t="shared" si="1"/>
        <v/>
      </c>
      <c r="O804" s="31"/>
      <c r="P804" s="78"/>
      <c r="Q804" s="31"/>
      <c r="R804" s="31"/>
      <c r="S804" s="31"/>
      <c r="T804" s="31"/>
      <c r="U804" s="31"/>
      <c r="V804" s="31"/>
      <c r="W804" s="31"/>
      <c r="X804" s="31"/>
      <c r="Y804" s="31"/>
      <c r="Z804" s="31"/>
    </row>
    <row r="805" spans="1:26" ht="12.75" customHeight="1" x14ac:dyDescent="0.3">
      <c r="A805" s="51" t="str">
        <f>IF(OR(Payment!prev_total_owed&lt;=0,Payment!prev_total_owed=""),"",Payment!prev_pmt_num+1)</f>
        <v/>
      </c>
      <c r="B805" s="84"/>
      <c r="C805" s="99"/>
      <c r="D805" s="100"/>
      <c r="E805" s="58" t="str">
        <f>IF(B805="","",ROUND((B805-Payment!prev_date)*$N$8*Payment!prev_prin_balance,2))</f>
        <v/>
      </c>
      <c r="F805" s="56"/>
      <c r="G805" s="99"/>
      <c r="H805" s="99"/>
      <c r="I805" s="58" t="str">
        <f>IF(B805="","",Payment!prev_fee_balance+G805-H805)</f>
        <v/>
      </c>
      <c r="J805" s="58" t="str">
        <f>IF(B805="","",IF(ISBLANK(D805),MIN(C805-H805,Payment!prev_int_balance+E805),0))</f>
        <v/>
      </c>
      <c r="K805" s="58" t="str">
        <f>IF(B805="","",(Payment!prev_int_balance+E805)-J805)</f>
        <v/>
      </c>
      <c r="L805" s="58" t="str">
        <f t="shared" si="0"/>
        <v/>
      </c>
      <c r="M805" s="58" t="str">
        <f>IF(B805="","",Payment!prev_prin_balance-L805)</f>
        <v/>
      </c>
      <c r="N805" s="58" t="str">
        <f t="shared" si="1"/>
        <v/>
      </c>
      <c r="O805" s="31"/>
      <c r="P805" s="78"/>
      <c r="Q805" s="31"/>
      <c r="R805" s="31"/>
      <c r="S805" s="31"/>
      <c r="T805" s="31"/>
      <c r="U805" s="31"/>
      <c r="V805" s="31"/>
      <c r="W805" s="31"/>
      <c r="X805" s="31"/>
      <c r="Y805" s="31"/>
      <c r="Z805" s="31"/>
    </row>
    <row r="806" spans="1:26" ht="12.75" customHeight="1" x14ac:dyDescent="0.3">
      <c r="A806" s="51" t="str">
        <f>IF(OR(Payment!prev_total_owed&lt;=0,Payment!prev_total_owed=""),"",Payment!prev_pmt_num+1)</f>
        <v/>
      </c>
      <c r="B806" s="84"/>
      <c r="C806" s="99"/>
      <c r="D806" s="100"/>
      <c r="E806" s="58" t="str">
        <f>IF(B806="","",ROUND((B806-Payment!prev_date)*$N$8*Payment!prev_prin_balance,2))</f>
        <v/>
      </c>
      <c r="F806" s="56"/>
      <c r="G806" s="99"/>
      <c r="H806" s="99"/>
      <c r="I806" s="58" t="str">
        <f>IF(B806="","",Payment!prev_fee_balance+G806-H806)</f>
        <v/>
      </c>
      <c r="J806" s="58" t="str">
        <f>IF(B806="","",IF(ISBLANK(D806),MIN(C806-H806,Payment!prev_int_balance+E806),0))</f>
        <v/>
      </c>
      <c r="K806" s="58" t="str">
        <f>IF(B806="","",(Payment!prev_int_balance+E806)-J806)</f>
        <v/>
      </c>
      <c r="L806" s="58" t="str">
        <f t="shared" si="0"/>
        <v/>
      </c>
      <c r="M806" s="58" t="str">
        <f>IF(B806="","",Payment!prev_prin_balance-L806)</f>
        <v/>
      </c>
      <c r="N806" s="58" t="str">
        <f t="shared" si="1"/>
        <v/>
      </c>
      <c r="O806" s="31"/>
      <c r="P806" s="78"/>
      <c r="Q806" s="31"/>
      <c r="R806" s="31"/>
      <c r="S806" s="31"/>
      <c r="T806" s="31"/>
      <c r="U806" s="31"/>
      <c r="V806" s="31"/>
      <c r="W806" s="31"/>
      <c r="X806" s="31"/>
      <c r="Y806" s="31"/>
      <c r="Z806" s="31"/>
    </row>
    <row r="807" spans="1:26" ht="12.75" customHeight="1" x14ac:dyDescent="0.3">
      <c r="A807" s="51" t="str">
        <f>IF(OR(Payment!prev_total_owed&lt;=0,Payment!prev_total_owed=""),"",Payment!prev_pmt_num+1)</f>
        <v/>
      </c>
      <c r="B807" s="84"/>
      <c r="C807" s="99"/>
      <c r="D807" s="100"/>
      <c r="E807" s="58" t="str">
        <f>IF(B807="","",ROUND((B807-Payment!prev_date)*$N$8*Payment!prev_prin_balance,2))</f>
        <v/>
      </c>
      <c r="F807" s="56"/>
      <c r="G807" s="99"/>
      <c r="H807" s="99"/>
      <c r="I807" s="58" t="str">
        <f>IF(B807="","",Payment!prev_fee_balance+G807-H807)</f>
        <v/>
      </c>
      <c r="J807" s="58" t="str">
        <f>IF(B807="","",IF(ISBLANK(D807),MIN(C807-H807,Payment!prev_int_balance+E807),0))</f>
        <v/>
      </c>
      <c r="K807" s="58" t="str">
        <f>IF(B807="","",(Payment!prev_int_balance+E807)-J807)</f>
        <v/>
      </c>
      <c r="L807" s="58" t="str">
        <f t="shared" si="0"/>
        <v/>
      </c>
      <c r="M807" s="58" t="str">
        <f>IF(B807="","",Payment!prev_prin_balance-L807)</f>
        <v/>
      </c>
      <c r="N807" s="58" t="str">
        <f t="shared" si="1"/>
        <v/>
      </c>
      <c r="O807" s="31"/>
      <c r="P807" s="78"/>
      <c r="Q807" s="31"/>
      <c r="R807" s="31"/>
      <c r="S807" s="31"/>
      <c r="T807" s="31"/>
      <c r="U807" s="31"/>
      <c r="V807" s="31"/>
      <c r="W807" s="31"/>
      <c r="X807" s="31"/>
      <c r="Y807" s="31"/>
      <c r="Z807" s="31"/>
    </row>
    <row r="808" spans="1:26" ht="12.75" customHeight="1" x14ac:dyDescent="0.3">
      <c r="A808" s="51" t="str">
        <f>IF(OR(Payment!prev_total_owed&lt;=0,Payment!prev_total_owed=""),"",Payment!prev_pmt_num+1)</f>
        <v/>
      </c>
      <c r="B808" s="84"/>
      <c r="C808" s="99"/>
      <c r="D808" s="100"/>
      <c r="E808" s="58" t="str">
        <f>IF(B808="","",ROUND((B808-Payment!prev_date)*$N$8*Payment!prev_prin_balance,2))</f>
        <v/>
      </c>
      <c r="F808" s="56"/>
      <c r="G808" s="99"/>
      <c r="H808" s="99"/>
      <c r="I808" s="58" t="str">
        <f>IF(B808="","",Payment!prev_fee_balance+G808-H808)</f>
        <v/>
      </c>
      <c r="J808" s="58" t="str">
        <f>IF(B808="","",IF(ISBLANK(D808),MIN(C808-H808,Payment!prev_int_balance+E808),0))</f>
        <v/>
      </c>
      <c r="K808" s="58" t="str">
        <f>IF(B808="","",(Payment!prev_int_balance+E808)-J808)</f>
        <v/>
      </c>
      <c r="L808" s="58" t="str">
        <f t="shared" si="0"/>
        <v/>
      </c>
      <c r="M808" s="58" t="str">
        <f>IF(B808="","",Payment!prev_prin_balance-L808)</f>
        <v/>
      </c>
      <c r="N808" s="58" t="str">
        <f t="shared" si="1"/>
        <v/>
      </c>
      <c r="O808" s="31"/>
      <c r="P808" s="78"/>
      <c r="Q808" s="31"/>
      <c r="R808" s="31"/>
      <c r="S808" s="31"/>
      <c r="T808" s="31"/>
      <c r="U808" s="31"/>
      <c r="V808" s="31"/>
      <c r="W808" s="31"/>
      <c r="X808" s="31"/>
      <c r="Y808" s="31"/>
      <c r="Z808" s="31"/>
    </row>
    <row r="809" spans="1:26" ht="12.75" customHeight="1" x14ac:dyDescent="0.3">
      <c r="A809" s="51" t="str">
        <f>IF(OR(Payment!prev_total_owed&lt;=0,Payment!prev_total_owed=""),"",Payment!prev_pmt_num+1)</f>
        <v/>
      </c>
      <c r="B809" s="84"/>
      <c r="C809" s="99"/>
      <c r="D809" s="100"/>
      <c r="E809" s="58" t="str">
        <f>IF(B809="","",ROUND((B809-Payment!prev_date)*$N$8*Payment!prev_prin_balance,2))</f>
        <v/>
      </c>
      <c r="F809" s="56"/>
      <c r="G809" s="99"/>
      <c r="H809" s="99"/>
      <c r="I809" s="58" t="str">
        <f>IF(B809="","",Payment!prev_fee_balance+G809-H809)</f>
        <v/>
      </c>
      <c r="J809" s="58" t="str">
        <f>IF(B809="","",IF(ISBLANK(D809),MIN(C809-H809,Payment!prev_int_balance+E809),0))</f>
        <v/>
      </c>
      <c r="K809" s="58" t="str">
        <f>IF(B809="","",(Payment!prev_int_balance+E809)-J809)</f>
        <v/>
      </c>
      <c r="L809" s="58" t="str">
        <f t="shared" si="0"/>
        <v/>
      </c>
      <c r="M809" s="58" t="str">
        <f>IF(B809="","",Payment!prev_prin_balance-L809)</f>
        <v/>
      </c>
      <c r="N809" s="58" t="str">
        <f t="shared" si="1"/>
        <v/>
      </c>
      <c r="O809" s="31"/>
      <c r="P809" s="78"/>
      <c r="Q809" s="31"/>
      <c r="R809" s="31"/>
      <c r="S809" s="31"/>
      <c r="T809" s="31"/>
      <c r="U809" s="31"/>
      <c r="V809" s="31"/>
      <c r="W809" s="31"/>
      <c r="X809" s="31"/>
      <c r="Y809" s="31"/>
      <c r="Z809" s="31"/>
    </row>
    <row r="810" spans="1:26" ht="12.75" customHeight="1" x14ac:dyDescent="0.3">
      <c r="A810" s="51" t="str">
        <f>IF(OR(Payment!prev_total_owed&lt;=0,Payment!prev_total_owed=""),"",Payment!prev_pmt_num+1)</f>
        <v/>
      </c>
      <c r="B810" s="84"/>
      <c r="C810" s="99"/>
      <c r="D810" s="100"/>
      <c r="E810" s="58" t="str">
        <f>IF(B810="","",ROUND((B810-Payment!prev_date)*$N$8*Payment!prev_prin_balance,2))</f>
        <v/>
      </c>
      <c r="F810" s="56"/>
      <c r="G810" s="99"/>
      <c r="H810" s="99"/>
      <c r="I810" s="58" t="str">
        <f>IF(B810="","",Payment!prev_fee_balance+G810-H810)</f>
        <v/>
      </c>
      <c r="J810" s="58" t="str">
        <f>IF(B810="","",IF(ISBLANK(D810),MIN(C810-H810,Payment!prev_int_balance+E810),0))</f>
        <v/>
      </c>
      <c r="K810" s="58" t="str">
        <f>IF(B810="","",(Payment!prev_int_balance+E810)-J810)</f>
        <v/>
      </c>
      <c r="L810" s="58" t="str">
        <f t="shared" si="0"/>
        <v/>
      </c>
      <c r="M810" s="58" t="str">
        <f>IF(B810="","",Payment!prev_prin_balance-L810)</f>
        <v/>
      </c>
      <c r="N810" s="58" t="str">
        <f t="shared" si="1"/>
        <v/>
      </c>
      <c r="O810" s="31"/>
      <c r="P810" s="78"/>
      <c r="Q810" s="31"/>
      <c r="R810" s="31"/>
      <c r="S810" s="31"/>
      <c r="T810" s="31"/>
      <c r="U810" s="31"/>
      <c r="V810" s="31"/>
      <c r="W810" s="31"/>
      <c r="X810" s="31"/>
      <c r="Y810" s="31"/>
      <c r="Z810" s="31"/>
    </row>
    <row r="811" spans="1:26" ht="12.75" customHeight="1" x14ac:dyDescent="0.3">
      <c r="A811" s="51" t="str">
        <f>IF(OR(Payment!prev_total_owed&lt;=0,Payment!prev_total_owed=""),"",Payment!prev_pmt_num+1)</f>
        <v/>
      </c>
      <c r="B811" s="84"/>
      <c r="C811" s="99"/>
      <c r="D811" s="100"/>
      <c r="E811" s="58" t="str">
        <f>IF(B811="","",ROUND((B811-Payment!prev_date)*$N$8*Payment!prev_prin_balance,2))</f>
        <v/>
      </c>
      <c r="F811" s="56"/>
      <c r="G811" s="99"/>
      <c r="H811" s="99"/>
      <c r="I811" s="58" t="str">
        <f>IF(B811="","",Payment!prev_fee_balance+G811-H811)</f>
        <v/>
      </c>
      <c r="J811" s="58" t="str">
        <f>IF(B811="","",IF(ISBLANK(D811),MIN(C811-H811,Payment!prev_int_balance+E811),0))</f>
        <v/>
      </c>
      <c r="K811" s="58" t="str">
        <f>IF(B811="","",(Payment!prev_int_balance+E811)-J811)</f>
        <v/>
      </c>
      <c r="L811" s="58" t="str">
        <f t="shared" si="0"/>
        <v/>
      </c>
      <c r="M811" s="58" t="str">
        <f>IF(B811="","",Payment!prev_prin_balance-L811)</f>
        <v/>
      </c>
      <c r="N811" s="58" t="str">
        <f t="shared" si="1"/>
        <v/>
      </c>
      <c r="O811" s="31"/>
      <c r="P811" s="78"/>
      <c r="Q811" s="31"/>
      <c r="R811" s="31"/>
      <c r="S811" s="31"/>
      <c r="T811" s="31"/>
      <c r="U811" s="31"/>
      <c r="V811" s="31"/>
      <c r="W811" s="31"/>
      <c r="X811" s="31"/>
      <c r="Y811" s="31"/>
      <c r="Z811" s="31"/>
    </row>
    <row r="812" spans="1:26" ht="12.75" customHeight="1" x14ac:dyDescent="0.3">
      <c r="A812" s="51" t="str">
        <f>IF(OR(Payment!prev_total_owed&lt;=0,Payment!prev_total_owed=""),"",Payment!prev_pmt_num+1)</f>
        <v/>
      </c>
      <c r="B812" s="84"/>
      <c r="C812" s="99"/>
      <c r="D812" s="100"/>
      <c r="E812" s="58" t="str">
        <f>IF(B812="","",ROUND((B812-Payment!prev_date)*$N$8*Payment!prev_prin_balance,2))</f>
        <v/>
      </c>
      <c r="F812" s="56"/>
      <c r="G812" s="99"/>
      <c r="H812" s="99"/>
      <c r="I812" s="58" t="str">
        <f>IF(B812="","",Payment!prev_fee_balance+G812-H812)</f>
        <v/>
      </c>
      <c r="J812" s="58" t="str">
        <f>IF(B812="","",IF(ISBLANK(D812),MIN(C812-H812,Payment!prev_int_balance+E812),0))</f>
        <v/>
      </c>
      <c r="K812" s="58" t="str">
        <f>IF(B812="","",(Payment!prev_int_balance+E812)-J812)</f>
        <v/>
      </c>
      <c r="L812" s="58" t="str">
        <f t="shared" si="0"/>
        <v/>
      </c>
      <c r="M812" s="58" t="str">
        <f>IF(B812="","",Payment!prev_prin_balance-L812)</f>
        <v/>
      </c>
      <c r="N812" s="58" t="str">
        <f t="shared" si="1"/>
        <v/>
      </c>
      <c r="O812" s="31"/>
      <c r="P812" s="78"/>
      <c r="Q812" s="31"/>
      <c r="R812" s="31"/>
      <c r="S812" s="31"/>
      <c r="T812" s="31"/>
      <c r="U812" s="31"/>
      <c r="V812" s="31"/>
      <c r="W812" s="31"/>
      <c r="X812" s="31"/>
      <c r="Y812" s="31"/>
      <c r="Z812" s="31"/>
    </row>
    <row r="813" spans="1:26" ht="12.75" customHeight="1" x14ac:dyDescent="0.3">
      <c r="A813" s="51" t="str">
        <f>IF(OR(Payment!prev_total_owed&lt;=0,Payment!prev_total_owed=""),"",Payment!prev_pmt_num+1)</f>
        <v/>
      </c>
      <c r="B813" s="84"/>
      <c r="C813" s="99"/>
      <c r="D813" s="100"/>
      <c r="E813" s="58" t="str">
        <f>IF(B813="","",ROUND((B813-Payment!prev_date)*$N$8*Payment!prev_prin_balance,2))</f>
        <v/>
      </c>
      <c r="F813" s="56"/>
      <c r="G813" s="99"/>
      <c r="H813" s="99"/>
      <c r="I813" s="58" t="str">
        <f>IF(B813="","",Payment!prev_fee_balance+G813-H813)</f>
        <v/>
      </c>
      <c r="J813" s="58" t="str">
        <f>IF(B813="","",IF(ISBLANK(D813),MIN(C813-H813,Payment!prev_int_balance+E813),0))</f>
        <v/>
      </c>
      <c r="K813" s="58" t="str">
        <f>IF(B813="","",(Payment!prev_int_balance+E813)-J813)</f>
        <v/>
      </c>
      <c r="L813" s="58" t="str">
        <f t="shared" si="0"/>
        <v/>
      </c>
      <c r="M813" s="58" t="str">
        <f>IF(B813="","",Payment!prev_prin_balance-L813)</f>
        <v/>
      </c>
      <c r="N813" s="58" t="str">
        <f t="shared" si="1"/>
        <v/>
      </c>
      <c r="O813" s="31"/>
      <c r="P813" s="78"/>
      <c r="Q813" s="31"/>
      <c r="R813" s="31"/>
      <c r="S813" s="31"/>
      <c r="T813" s="31"/>
      <c r="U813" s="31"/>
      <c r="V813" s="31"/>
      <c r="W813" s="31"/>
      <c r="X813" s="31"/>
      <c r="Y813" s="31"/>
      <c r="Z813" s="31"/>
    </row>
    <row r="814" spans="1:26" ht="12.75" customHeight="1" x14ac:dyDescent="0.3">
      <c r="A814" s="51" t="str">
        <f>IF(OR(Payment!prev_total_owed&lt;=0,Payment!prev_total_owed=""),"",Payment!prev_pmt_num+1)</f>
        <v/>
      </c>
      <c r="B814" s="84"/>
      <c r="C814" s="99"/>
      <c r="D814" s="100"/>
      <c r="E814" s="58" t="str">
        <f>IF(B814="","",ROUND((B814-Payment!prev_date)*$N$8*Payment!prev_prin_balance,2))</f>
        <v/>
      </c>
      <c r="F814" s="56"/>
      <c r="G814" s="99"/>
      <c r="H814" s="99"/>
      <c r="I814" s="58" t="str">
        <f>IF(B814="","",Payment!prev_fee_balance+G814-H814)</f>
        <v/>
      </c>
      <c r="J814" s="58" t="str">
        <f>IF(B814="","",IF(ISBLANK(D814),MIN(C814-H814,Payment!prev_int_balance+E814),0))</f>
        <v/>
      </c>
      <c r="K814" s="58" t="str">
        <f>IF(B814="","",(Payment!prev_int_balance+E814)-J814)</f>
        <v/>
      </c>
      <c r="L814" s="58" t="str">
        <f t="shared" si="0"/>
        <v/>
      </c>
      <c r="M814" s="58" t="str">
        <f>IF(B814="","",Payment!prev_prin_balance-L814)</f>
        <v/>
      </c>
      <c r="N814" s="58" t="str">
        <f t="shared" si="1"/>
        <v/>
      </c>
      <c r="O814" s="31"/>
      <c r="P814" s="78"/>
      <c r="Q814" s="31"/>
      <c r="R814" s="31"/>
      <c r="S814" s="31"/>
      <c r="T814" s="31"/>
      <c r="U814" s="31"/>
      <c r="V814" s="31"/>
      <c r="W814" s="31"/>
      <c r="X814" s="31"/>
      <c r="Y814" s="31"/>
      <c r="Z814" s="31"/>
    </row>
    <row r="815" spans="1:26" ht="12.75" customHeight="1" x14ac:dyDescent="0.3">
      <c r="A815" s="51" t="str">
        <f>IF(OR(Payment!prev_total_owed&lt;=0,Payment!prev_total_owed=""),"",Payment!prev_pmt_num+1)</f>
        <v/>
      </c>
      <c r="B815" s="84"/>
      <c r="C815" s="99"/>
      <c r="D815" s="100"/>
      <c r="E815" s="58" t="str">
        <f>IF(B815="","",ROUND((B815-Payment!prev_date)*$N$8*Payment!prev_prin_balance,2))</f>
        <v/>
      </c>
      <c r="F815" s="56"/>
      <c r="G815" s="99"/>
      <c r="H815" s="99"/>
      <c r="I815" s="58" t="str">
        <f>IF(B815="","",Payment!prev_fee_balance+G815-H815)</f>
        <v/>
      </c>
      <c r="J815" s="58" t="str">
        <f>IF(B815="","",IF(ISBLANK(D815),MIN(C815-H815,Payment!prev_int_balance+E815),0))</f>
        <v/>
      </c>
      <c r="K815" s="58" t="str">
        <f>IF(B815="","",(Payment!prev_int_balance+E815)-J815)</f>
        <v/>
      </c>
      <c r="L815" s="58" t="str">
        <f t="shared" si="0"/>
        <v/>
      </c>
      <c r="M815" s="58" t="str">
        <f>IF(B815="","",Payment!prev_prin_balance-L815)</f>
        <v/>
      </c>
      <c r="N815" s="58" t="str">
        <f t="shared" si="1"/>
        <v/>
      </c>
      <c r="O815" s="31"/>
      <c r="P815" s="78"/>
      <c r="Q815" s="31"/>
      <c r="R815" s="31"/>
      <c r="S815" s="31"/>
      <c r="T815" s="31"/>
      <c r="U815" s="31"/>
      <c r="V815" s="31"/>
      <c r="W815" s="31"/>
      <c r="X815" s="31"/>
      <c r="Y815" s="31"/>
      <c r="Z815" s="31"/>
    </row>
    <row r="816" spans="1:26" ht="12.75" customHeight="1" x14ac:dyDescent="0.3">
      <c r="A816" s="51" t="str">
        <f>IF(OR(Payment!prev_total_owed&lt;=0,Payment!prev_total_owed=""),"",Payment!prev_pmt_num+1)</f>
        <v/>
      </c>
      <c r="B816" s="84"/>
      <c r="C816" s="99"/>
      <c r="D816" s="100"/>
      <c r="E816" s="58" t="str">
        <f>IF(B816="","",ROUND((B816-Payment!prev_date)*$N$8*Payment!prev_prin_balance,2))</f>
        <v/>
      </c>
      <c r="F816" s="56"/>
      <c r="G816" s="99"/>
      <c r="H816" s="99"/>
      <c r="I816" s="58" t="str">
        <f>IF(B816="","",Payment!prev_fee_balance+G816-H816)</f>
        <v/>
      </c>
      <c r="J816" s="58" t="str">
        <f>IF(B816="","",IF(ISBLANK(D816),MIN(C816-H816,Payment!prev_int_balance+E816),0))</f>
        <v/>
      </c>
      <c r="K816" s="58" t="str">
        <f>IF(B816="","",(Payment!prev_int_balance+E816)-J816)</f>
        <v/>
      </c>
      <c r="L816" s="58" t="str">
        <f t="shared" si="0"/>
        <v/>
      </c>
      <c r="M816" s="58" t="str">
        <f>IF(B816="","",Payment!prev_prin_balance-L816)</f>
        <v/>
      </c>
      <c r="N816" s="58" t="str">
        <f t="shared" si="1"/>
        <v/>
      </c>
      <c r="O816" s="31"/>
      <c r="P816" s="78"/>
      <c r="Q816" s="31"/>
      <c r="R816" s="31"/>
      <c r="S816" s="31"/>
      <c r="T816" s="31"/>
      <c r="U816" s="31"/>
      <c r="V816" s="31"/>
      <c r="W816" s="31"/>
      <c r="X816" s="31"/>
      <c r="Y816" s="31"/>
      <c r="Z816" s="31"/>
    </row>
    <row r="817" spans="1:26" ht="12.75" customHeight="1" x14ac:dyDescent="0.3">
      <c r="A817" s="51" t="str">
        <f>IF(OR(Payment!prev_total_owed&lt;=0,Payment!prev_total_owed=""),"",Payment!prev_pmt_num+1)</f>
        <v/>
      </c>
      <c r="B817" s="84"/>
      <c r="C817" s="99"/>
      <c r="D817" s="100"/>
      <c r="E817" s="58" t="str">
        <f>IF(B817="","",ROUND((B817-Payment!prev_date)*$N$8*Payment!prev_prin_balance,2))</f>
        <v/>
      </c>
      <c r="F817" s="56"/>
      <c r="G817" s="99"/>
      <c r="H817" s="99"/>
      <c r="I817" s="58" t="str">
        <f>IF(B817="","",Payment!prev_fee_balance+G817-H817)</f>
        <v/>
      </c>
      <c r="J817" s="58" t="str">
        <f>IF(B817="","",IF(ISBLANK(D817),MIN(C817-H817,Payment!prev_int_balance+E817),0))</f>
        <v/>
      </c>
      <c r="K817" s="58" t="str">
        <f>IF(B817="","",(Payment!prev_int_balance+E817)-J817)</f>
        <v/>
      </c>
      <c r="L817" s="58" t="str">
        <f t="shared" si="0"/>
        <v/>
      </c>
      <c r="M817" s="58" t="str">
        <f>IF(B817="","",Payment!prev_prin_balance-L817)</f>
        <v/>
      </c>
      <c r="N817" s="58" t="str">
        <f t="shared" si="1"/>
        <v/>
      </c>
      <c r="O817" s="31"/>
      <c r="P817" s="78"/>
      <c r="Q817" s="31"/>
      <c r="R817" s="31"/>
      <c r="S817" s="31"/>
      <c r="T817" s="31"/>
      <c r="U817" s="31"/>
      <c r="V817" s="31"/>
      <c r="W817" s="31"/>
      <c r="X817" s="31"/>
      <c r="Y817" s="31"/>
      <c r="Z817" s="31"/>
    </row>
    <row r="818" spans="1:26" ht="12.75" customHeight="1" x14ac:dyDescent="0.3">
      <c r="A818" s="51" t="str">
        <f>IF(OR(Payment!prev_total_owed&lt;=0,Payment!prev_total_owed=""),"",Payment!prev_pmt_num+1)</f>
        <v/>
      </c>
      <c r="B818" s="84"/>
      <c r="C818" s="99"/>
      <c r="D818" s="100"/>
      <c r="E818" s="58" t="str">
        <f>IF(B818="","",ROUND((B818-Payment!prev_date)*$N$8*Payment!prev_prin_balance,2))</f>
        <v/>
      </c>
      <c r="F818" s="56"/>
      <c r="G818" s="99"/>
      <c r="H818" s="99"/>
      <c r="I818" s="58" t="str">
        <f>IF(B818="","",Payment!prev_fee_balance+G818-H818)</f>
        <v/>
      </c>
      <c r="J818" s="58" t="str">
        <f>IF(B818="","",IF(ISBLANK(D818),MIN(C818-H818,Payment!prev_int_balance+E818),0))</f>
        <v/>
      </c>
      <c r="K818" s="58" t="str">
        <f>IF(B818="","",(Payment!prev_int_balance+E818)-J818)</f>
        <v/>
      </c>
      <c r="L818" s="58" t="str">
        <f t="shared" si="0"/>
        <v/>
      </c>
      <c r="M818" s="58" t="str">
        <f>IF(B818="","",Payment!prev_prin_balance-L818)</f>
        <v/>
      </c>
      <c r="N818" s="58" t="str">
        <f t="shared" si="1"/>
        <v/>
      </c>
      <c r="O818" s="31"/>
      <c r="P818" s="78"/>
      <c r="Q818" s="31"/>
      <c r="R818" s="31"/>
      <c r="S818" s="31"/>
      <c r="T818" s="31"/>
      <c r="U818" s="31"/>
      <c r="V818" s="31"/>
      <c r="W818" s="31"/>
      <c r="X818" s="31"/>
      <c r="Y818" s="31"/>
      <c r="Z818" s="31"/>
    </row>
    <row r="819" spans="1:26" ht="12.75" customHeight="1" x14ac:dyDescent="0.3">
      <c r="A819" s="51" t="str">
        <f>IF(OR(Payment!prev_total_owed&lt;=0,Payment!prev_total_owed=""),"",Payment!prev_pmt_num+1)</f>
        <v/>
      </c>
      <c r="B819" s="84"/>
      <c r="C819" s="99"/>
      <c r="D819" s="100"/>
      <c r="E819" s="58" t="str">
        <f>IF(B819="","",ROUND((B819-Payment!prev_date)*$N$8*Payment!prev_prin_balance,2))</f>
        <v/>
      </c>
      <c r="F819" s="56"/>
      <c r="G819" s="99"/>
      <c r="H819" s="99"/>
      <c r="I819" s="58" t="str">
        <f>IF(B819="","",Payment!prev_fee_balance+G819-H819)</f>
        <v/>
      </c>
      <c r="J819" s="58" t="str">
        <f>IF(B819="","",IF(ISBLANK(D819),MIN(C819-H819,Payment!prev_int_balance+E819),0))</f>
        <v/>
      </c>
      <c r="K819" s="58" t="str">
        <f>IF(B819="","",(Payment!prev_int_balance+E819)-J819)</f>
        <v/>
      </c>
      <c r="L819" s="58" t="str">
        <f t="shared" si="0"/>
        <v/>
      </c>
      <c r="M819" s="58" t="str">
        <f>IF(B819="","",Payment!prev_prin_balance-L819)</f>
        <v/>
      </c>
      <c r="N819" s="58" t="str">
        <f t="shared" si="1"/>
        <v/>
      </c>
      <c r="O819" s="31"/>
      <c r="P819" s="78"/>
      <c r="Q819" s="31"/>
      <c r="R819" s="31"/>
      <c r="S819" s="31"/>
      <c r="T819" s="31"/>
      <c r="U819" s="31"/>
      <c r="V819" s="31"/>
      <c r="W819" s="31"/>
      <c r="X819" s="31"/>
      <c r="Y819" s="31"/>
      <c r="Z819" s="31"/>
    </row>
    <row r="820" spans="1:26" ht="12.75" customHeight="1" x14ac:dyDescent="0.3">
      <c r="A820" s="51" t="str">
        <f>IF(OR(Payment!prev_total_owed&lt;=0,Payment!prev_total_owed=""),"",Payment!prev_pmt_num+1)</f>
        <v/>
      </c>
      <c r="B820" s="84"/>
      <c r="C820" s="99"/>
      <c r="D820" s="100"/>
      <c r="E820" s="58" t="str">
        <f>IF(B820="","",ROUND((B820-Payment!prev_date)*$N$8*Payment!prev_prin_balance,2))</f>
        <v/>
      </c>
      <c r="F820" s="56"/>
      <c r="G820" s="99"/>
      <c r="H820" s="99"/>
      <c r="I820" s="58" t="str">
        <f>IF(B820="","",Payment!prev_fee_balance+G820-H820)</f>
        <v/>
      </c>
      <c r="J820" s="58" t="str">
        <f>IF(B820="","",IF(ISBLANK(D820),MIN(C820-H820,Payment!prev_int_balance+E820),0))</f>
        <v/>
      </c>
      <c r="K820" s="58" t="str">
        <f>IF(B820="","",(Payment!prev_int_balance+E820)-J820)</f>
        <v/>
      </c>
      <c r="L820" s="58" t="str">
        <f t="shared" si="0"/>
        <v/>
      </c>
      <c r="M820" s="58" t="str">
        <f>IF(B820="","",Payment!prev_prin_balance-L820)</f>
        <v/>
      </c>
      <c r="N820" s="58" t="str">
        <f t="shared" si="1"/>
        <v/>
      </c>
      <c r="O820" s="31"/>
      <c r="P820" s="78"/>
      <c r="Q820" s="31"/>
      <c r="R820" s="31"/>
      <c r="S820" s="31"/>
      <c r="T820" s="31"/>
      <c r="U820" s="31"/>
      <c r="V820" s="31"/>
      <c r="W820" s="31"/>
      <c r="X820" s="31"/>
      <c r="Y820" s="31"/>
      <c r="Z820" s="31"/>
    </row>
    <row r="821" spans="1:26" ht="12.75" customHeight="1" x14ac:dyDescent="0.3">
      <c r="A821" s="51" t="str">
        <f>IF(OR(Payment!prev_total_owed&lt;=0,Payment!prev_total_owed=""),"",Payment!prev_pmt_num+1)</f>
        <v/>
      </c>
      <c r="B821" s="84"/>
      <c r="C821" s="99"/>
      <c r="D821" s="100"/>
      <c r="E821" s="58" t="str">
        <f>IF(B821="","",ROUND((B821-Payment!prev_date)*$N$8*Payment!prev_prin_balance,2))</f>
        <v/>
      </c>
      <c r="F821" s="56"/>
      <c r="G821" s="99"/>
      <c r="H821" s="99"/>
      <c r="I821" s="58" t="str">
        <f>IF(B821="","",Payment!prev_fee_balance+G821-H821)</f>
        <v/>
      </c>
      <c r="J821" s="58" t="str">
        <f>IF(B821="","",IF(ISBLANK(D821),MIN(C821-H821,Payment!prev_int_balance+E821),0))</f>
        <v/>
      </c>
      <c r="K821" s="58" t="str">
        <f>IF(B821="","",(Payment!prev_int_balance+E821)-J821)</f>
        <v/>
      </c>
      <c r="L821" s="58" t="str">
        <f t="shared" si="0"/>
        <v/>
      </c>
      <c r="M821" s="58" t="str">
        <f>IF(B821="","",Payment!prev_prin_balance-L821)</f>
        <v/>
      </c>
      <c r="N821" s="58" t="str">
        <f t="shared" si="1"/>
        <v/>
      </c>
      <c r="O821" s="31"/>
      <c r="P821" s="78"/>
      <c r="Q821" s="31"/>
      <c r="R821" s="31"/>
      <c r="S821" s="31"/>
      <c r="T821" s="31"/>
      <c r="U821" s="31"/>
      <c r="V821" s="31"/>
      <c r="W821" s="31"/>
      <c r="X821" s="31"/>
      <c r="Y821" s="31"/>
      <c r="Z821" s="31"/>
    </row>
    <row r="822" spans="1:26" ht="12.75" customHeight="1" x14ac:dyDescent="0.3">
      <c r="A822" s="51" t="str">
        <f>IF(OR(Payment!prev_total_owed&lt;=0,Payment!prev_total_owed=""),"",Payment!prev_pmt_num+1)</f>
        <v/>
      </c>
      <c r="B822" s="84"/>
      <c r="C822" s="99"/>
      <c r="D822" s="100"/>
      <c r="E822" s="58" t="str">
        <f>IF(B822="","",ROUND((B822-Payment!prev_date)*$N$8*Payment!prev_prin_balance,2))</f>
        <v/>
      </c>
      <c r="F822" s="56"/>
      <c r="G822" s="99"/>
      <c r="H822" s="99"/>
      <c r="I822" s="58" t="str">
        <f>IF(B822="","",Payment!prev_fee_balance+G822-H822)</f>
        <v/>
      </c>
      <c r="J822" s="58" t="str">
        <f>IF(B822="","",IF(ISBLANK(D822),MIN(C822-H822,Payment!prev_int_balance+E822),0))</f>
        <v/>
      </c>
      <c r="K822" s="58" t="str">
        <f>IF(B822="","",(Payment!prev_int_balance+E822)-J822)</f>
        <v/>
      </c>
      <c r="L822" s="58" t="str">
        <f t="shared" si="0"/>
        <v/>
      </c>
      <c r="M822" s="58" t="str">
        <f>IF(B822="","",Payment!prev_prin_balance-L822)</f>
        <v/>
      </c>
      <c r="N822" s="58" t="str">
        <f t="shared" si="1"/>
        <v/>
      </c>
      <c r="O822" s="31"/>
      <c r="P822" s="78"/>
      <c r="Q822" s="31"/>
      <c r="R822" s="31"/>
      <c r="S822" s="31"/>
      <c r="T822" s="31"/>
      <c r="U822" s="31"/>
      <c r="V822" s="31"/>
      <c r="W822" s="31"/>
      <c r="X822" s="31"/>
      <c r="Y822" s="31"/>
      <c r="Z822" s="31"/>
    </row>
    <row r="823" spans="1:26" ht="12.75" customHeight="1" x14ac:dyDescent="0.3">
      <c r="A823" s="51" t="str">
        <f>IF(OR(Payment!prev_total_owed&lt;=0,Payment!prev_total_owed=""),"",Payment!prev_pmt_num+1)</f>
        <v/>
      </c>
      <c r="B823" s="84"/>
      <c r="C823" s="99"/>
      <c r="D823" s="100"/>
      <c r="E823" s="58" t="str">
        <f>IF(B823="","",ROUND((B823-Payment!prev_date)*$N$8*Payment!prev_prin_balance,2))</f>
        <v/>
      </c>
      <c r="F823" s="56"/>
      <c r="G823" s="99"/>
      <c r="H823" s="99"/>
      <c r="I823" s="58" t="str">
        <f>IF(B823="","",Payment!prev_fee_balance+G823-H823)</f>
        <v/>
      </c>
      <c r="J823" s="58" t="str">
        <f>IF(B823="","",IF(ISBLANK(D823),MIN(C823-H823,Payment!prev_int_balance+E823),0))</f>
        <v/>
      </c>
      <c r="K823" s="58" t="str">
        <f>IF(B823="","",(Payment!prev_int_balance+E823)-J823)</f>
        <v/>
      </c>
      <c r="L823" s="58" t="str">
        <f t="shared" si="0"/>
        <v/>
      </c>
      <c r="M823" s="58" t="str">
        <f>IF(B823="","",Payment!prev_prin_balance-L823)</f>
        <v/>
      </c>
      <c r="N823" s="58" t="str">
        <f t="shared" si="1"/>
        <v/>
      </c>
      <c r="O823" s="31"/>
      <c r="P823" s="78"/>
      <c r="Q823" s="31"/>
      <c r="R823" s="31"/>
      <c r="S823" s="31"/>
      <c r="T823" s="31"/>
      <c r="U823" s="31"/>
      <c r="V823" s="31"/>
      <c r="W823" s="31"/>
      <c r="X823" s="31"/>
      <c r="Y823" s="31"/>
      <c r="Z823" s="31"/>
    </row>
    <row r="824" spans="1:26" ht="12.75" customHeight="1" x14ac:dyDescent="0.3">
      <c r="A824" s="51" t="str">
        <f>IF(OR(Payment!prev_total_owed&lt;=0,Payment!prev_total_owed=""),"",Payment!prev_pmt_num+1)</f>
        <v/>
      </c>
      <c r="B824" s="84"/>
      <c r="C824" s="99"/>
      <c r="D824" s="100"/>
      <c r="E824" s="58" t="str">
        <f>IF(B824="","",ROUND((B824-Payment!prev_date)*$N$8*Payment!prev_prin_balance,2))</f>
        <v/>
      </c>
      <c r="F824" s="56"/>
      <c r="G824" s="99"/>
      <c r="H824" s="99"/>
      <c r="I824" s="58" t="str">
        <f>IF(B824="","",Payment!prev_fee_balance+G824-H824)</f>
        <v/>
      </c>
      <c r="J824" s="58" t="str">
        <f>IF(B824="","",IF(ISBLANK(D824),MIN(C824-H824,Payment!prev_int_balance+E824),0))</f>
        <v/>
      </c>
      <c r="K824" s="58" t="str">
        <f>IF(B824="","",(Payment!prev_int_balance+E824)-J824)</f>
        <v/>
      </c>
      <c r="L824" s="58" t="str">
        <f t="shared" si="0"/>
        <v/>
      </c>
      <c r="M824" s="58" t="str">
        <f>IF(B824="","",Payment!prev_prin_balance-L824)</f>
        <v/>
      </c>
      <c r="N824" s="58" t="str">
        <f t="shared" si="1"/>
        <v/>
      </c>
      <c r="O824" s="31"/>
      <c r="P824" s="78"/>
      <c r="Q824" s="31"/>
      <c r="R824" s="31"/>
      <c r="S824" s="31"/>
      <c r="T824" s="31"/>
      <c r="U824" s="31"/>
      <c r="V824" s="31"/>
      <c r="W824" s="31"/>
      <c r="X824" s="31"/>
      <c r="Y824" s="31"/>
      <c r="Z824" s="31"/>
    </row>
    <row r="825" spans="1:26" ht="12.75" customHeight="1" x14ac:dyDescent="0.3">
      <c r="A825" s="51" t="str">
        <f>IF(OR(Payment!prev_total_owed&lt;=0,Payment!prev_total_owed=""),"",Payment!prev_pmt_num+1)</f>
        <v/>
      </c>
      <c r="B825" s="84"/>
      <c r="C825" s="99"/>
      <c r="D825" s="100"/>
      <c r="E825" s="58" t="str">
        <f>IF(B825="","",ROUND((B825-Payment!prev_date)*$N$8*Payment!prev_prin_balance,2))</f>
        <v/>
      </c>
      <c r="F825" s="56"/>
      <c r="G825" s="99"/>
      <c r="H825" s="99"/>
      <c r="I825" s="58" t="str">
        <f>IF(B825="","",Payment!prev_fee_balance+G825-H825)</f>
        <v/>
      </c>
      <c r="J825" s="58" t="str">
        <f>IF(B825="","",IF(ISBLANK(D825),MIN(C825-H825,Payment!prev_int_balance+E825),0))</f>
        <v/>
      </c>
      <c r="K825" s="58" t="str">
        <f>IF(B825="","",(Payment!prev_int_balance+E825)-J825)</f>
        <v/>
      </c>
      <c r="L825" s="58" t="str">
        <f t="shared" si="0"/>
        <v/>
      </c>
      <c r="M825" s="58" t="str">
        <f>IF(B825="","",Payment!prev_prin_balance-L825)</f>
        <v/>
      </c>
      <c r="N825" s="58" t="str">
        <f t="shared" si="1"/>
        <v/>
      </c>
      <c r="O825" s="31"/>
      <c r="P825" s="78"/>
      <c r="Q825" s="31"/>
      <c r="R825" s="31"/>
      <c r="S825" s="31"/>
      <c r="T825" s="31"/>
      <c r="U825" s="31"/>
      <c r="V825" s="31"/>
      <c r="W825" s="31"/>
      <c r="X825" s="31"/>
      <c r="Y825" s="31"/>
      <c r="Z825" s="31"/>
    </row>
    <row r="826" spans="1:26" ht="12.75" customHeight="1" x14ac:dyDescent="0.3">
      <c r="A826" s="51" t="str">
        <f>IF(OR(Payment!prev_total_owed&lt;=0,Payment!prev_total_owed=""),"",Payment!prev_pmt_num+1)</f>
        <v/>
      </c>
      <c r="B826" s="84"/>
      <c r="C826" s="99"/>
      <c r="D826" s="100"/>
      <c r="E826" s="58" t="str">
        <f>IF(B826="","",ROUND((B826-Payment!prev_date)*$N$8*Payment!prev_prin_balance,2))</f>
        <v/>
      </c>
      <c r="F826" s="56"/>
      <c r="G826" s="99"/>
      <c r="H826" s="99"/>
      <c r="I826" s="58" t="str">
        <f>IF(B826="","",Payment!prev_fee_balance+G826-H826)</f>
        <v/>
      </c>
      <c r="J826" s="58" t="str">
        <f>IF(B826="","",IF(ISBLANK(D826),MIN(C826-H826,Payment!prev_int_balance+E826),0))</f>
        <v/>
      </c>
      <c r="K826" s="58" t="str">
        <f>IF(B826="","",(Payment!prev_int_balance+E826)-J826)</f>
        <v/>
      </c>
      <c r="L826" s="58" t="str">
        <f t="shared" si="0"/>
        <v/>
      </c>
      <c r="M826" s="58" t="str">
        <f>IF(B826="","",Payment!prev_prin_balance-L826)</f>
        <v/>
      </c>
      <c r="N826" s="58" t="str">
        <f t="shared" si="1"/>
        <v/>
      </c>
      <c r="O826" s="31"/>
      <c r="P826" s="78"/>
      <c r="Q826" s="31"/>
      <c r="R826" s="31"/>
      <c r="S826" s="31"/>
      <c r="T826" s="31"/>
      <c r="U826" s="31"/>
      <c r="V826" s="31"/>
      <c r="W826" s="31"/>
      <c r="X826" s="31"/>
      <c r="Y826" s="31"/>
      <c r="Z826" s="31"/>
    </row>
    <row r="827" spans="1:26" ht="12.75" customHeight="1" x14ac:dyDescent="0.3">
      <c r="A827" s="51" t="str">
        <f>IF(OR(Payment!prev_total_owed&lt;=0,Payment!prev_total_owed=""),"",Payment!prev_pmt_num+1)</f>
        <v/>
      </c>
      <c r="B827" s="84"/>
      <c r="C827" s="99"/>
      <c r="D827" s="100"/>
      <c r="E827" s="58" t="str">
        <f>IF(B827="","",ROUND((B827-Payment!prev_date)*$N$8*Payment!prev_prin_balance,2))</f>
        <v/>
      </c>
      <c r="F827" s="56"/>
      <c r="G827" s="99"/>
      <c r="H827" s="99"/>
      <c r="I827" s="58" t="str">
        <f>IF(B827="","",Payment!prev_fee_balance+G827-H827)</f>
        <v/>
      </c>
      <c r="J827" s="58" t="str">
        <f>IF(B827="","",IF(ISBLANK(D827),MIN(C827-H827,Payment!prev_int_balance+E827),0))</f>
        <v/>
      </c>
      <c r="K827" s="58" t="str">
        <f>IF(B827="","",(Payment!prev_int_balance+E827)-J827)</f>
        <v/>
      </c>
      <c r="L827" s="58" t="str">
        <f t="shared" si="0"/>
        <v/>
      </c>
      <c r="M827" s="58" t="str">
        <f>IF(B827="","",Payment!prev_prin_balance-L827)</f>
        <v/>
      </c>
      <c r="N827" s="58" t="str">
        <f t="shared" si="1"/>
        <v/>
      </c>
      <c r="O827" s="31"/>
      <c r="P827" s="78"/>
      <c r="Q827" s="31"/>
      <c r="R827" s="31"/>
      <c r="S827" s="31"/>
      <c r="T827" s="31"/>
      <c r="U827" s="31"/>
      <c r="V827" s="31"/>
      <c r="W827" s="31"/>
      <c r="X827" s="31"/>
      <c r="Y827" s="31"/>
      <c r="Z827" s="31"/>
    </row>
    <row r="828" spans="1:26" ht="12.75" customHeight="1" x14ac:dyDescent="0.3">
      <c r="A828" s="51" t="str">
        <f>IF(OR(Payment!prev_total_owed&lt;=0,Payment!prev_total_owed=""),"",Payment!prev_pmt_num+1)</f>
        <v/>
      </c>
      <c r="B828" s="84"/>
      <c r="C828" s="99"/>
      <c r="D828" s="100"/>
      <c r="E828" s="58" t="str">
        <f>IF(B828="","",ROUND((B828-Payment!prev_date)*$N$8*Payment!prev_prin_balance,2))</f>
        <v/>
      </c>
      <c r="F828" s="56"/>
      <c r="G828" s="99"/>
      <c r="H828" s="99"/>
      <c r="I828" s="58" t="str">
        <f>IF(B828="","",Payment!prev_fee_balance+G828-H828)</f>
        <v/>
      </c>
      <c r="J828" s="58" t="str">
        <f>IF(B828="","",IF(ISBLANK(D828),MIN(C828-H828,Payment!prev_int_balance+E828),0))</f>
        <v/>
      </c>
      <c r="K828" s="58" t="str">
        <f>IF(B828="","",(Payment!prev_int_balance+E828)-J828)</f>
        <v/>
      </c>
      <c r="L828" s="58" t="str">
        <f t="shared" si="0"/>
        <v/>
      </c>
      <c r="M828" s="58" t="str">
        <f>IF(B828="","",Payment!prev_prin_balance-L828)</f>
        <v/>
      </c>
      <c r="N828" s="58" t="str">
        <f t="shared" si="1"/>
        <v/>
      </c>
      <c r="O828" s="31"/>
      <c r="P828" s="78"/>
      <c r="Q828" s="31"/>
      <c r="R828" s="31"/>
      <c r="S828" s="31"/>
      <c r="T828" s="31"/>
      <c r="U828" s="31"/>
      <c r="V828" s="31"/>
      <c r="W828" s="31"/>
      <c r="X828" s="31"/>
      <c r="Y828" s="31"/>
      <c r="Z828" s="31"/>
    </row>
    <row r="829" spans="1:26" ht="12.75" customHeight="1" x14ac:dyDescent="0.3">
      <c r="A829" s="51" t="str">
        <f>IF(OR(Payment!prev_total_owed&lt;=0,Payment!prev_total_owed=""),"",Payment!prev_pmt_num+1)</f>
        <v/>
      </c>
      <c r="B829" s="84"/>
      <c r="C829" s="99"/>
      <c r="D829" s="100"/>
      <c r="E829" s="58" t="str">
        <f>IF(B829="","",ROUND((B829-Payment!prev_date)*$N$8*Payment!prev_prin_balance,2))</f>
        <v/>
      </c>
      <c r="F829" s="56"/>
      <c r="G829" s="99"/>
      <c r="H829" s="99"/>
      <c r="I829" s="58" t="str">
        <f>IF(B829="","",Payment!prev_fee_balance+G829-H829)</f>
        <v/>
      </c>
      <c r="J829" s="58" t="str">
        <f>IF(B829="","",IF(ISBLANK(D829),MIN(C829-H829,Payment!prev_int_balance+E829),0))</f>
        <v/>
      </c>
      <c r="K829" s="58" t="str">
        <f>IF(B829="","",(Payment!prev_int_balance+E829)-J829)</f>
        <v/>
      </c>
      <c r="L829" s="58" t="str">
        <f t="shared" si="0"/>
        <v/>
      </c>
      <c r="M829" s="58" t="str">
        <f>IF(B829="","",Payment!prev_prin_balance-L829)</f>
        <v/>
      </c>
      <c r="N829" s="58" t="str">
        <f t="shared" si="1"/>
        <v/>
      </c>
      <c r="O829" s="31"/>
      <c r="P829" s="78"/>
      <c r="Q829" s="31"/>
      <c r="R829" s="31"/>
      <c r="S829" s="31"/>
      <c r="T829" s="31"/>
      <c r="U829" s="31"/>
      <c r="V829" s="31"/>
      <c r="W829" s="31"/>
      <c r="X829" s="31"/>
      <c r="Y829" s="31"/>
      <c r="Z829" s="31"/>
    </row>
    <row r="830" spans="1:26" ht="12.75" customHeight="1" x14ac:dyDescent="0.3">
      <c r="A830" s="51" t="str">
        <f>IF(OR(Payment!prev_total_owed&lt;=0,Payment!prev_total_owed=""),"",Payment!prev_pmt_num+1)</f>
        <v/>
      </c>
      <c r="B830" s="84"/>
      <c r="C830" s="99"/>
      <c r="D830" s="100"/>
      <c r="E830" s="58" t="str">
        <f>IF(B830="","",ROUND((B830-Payment!prev_date)*$N$8*Payment!prev_prin_balance,2))</f>
        <v/>
      </c>
      <c r="F830" s="56"/>
      <c r="G830" s="99"/>
      <c r="H830" s="99"/>
      <c r="I830" s="58" t="str">
        <f>IF(B830="","",Payment!prev_fee_balance+G830-H830)</f>
        <v/>
      </c>
      <c r="J830" s="58" t="str">
        <f>IF(B830="","",IF(ISBLANK(D830),MIN(C830-H830,Payment!prev_int_balance+E830),0))</f>
        <v/>
      </c>
      <c r="K830" s="58" t="str">
        <f>IF(B830="","",(Payment!prev_int_balance+E830)-J830)</f>
        <v/>
      </c>
      <c r="L830" s="58" t="str">
        <f t="shared" si="0"/>
        <v/>
      </c>
      <c r="M830" s="58" t="str">
        <f>IF(B830="","",Payment!prev_prin_balance-L830)</f>
        <v/>
      </c>
      <c r="N830" s="58" t="str">
        <f t="shared" si="1"/>
        <v/>
      </c>
      <c r="O830" s="31"/>
      <c r="P830" s="78"/>
      <c r="Q830" s="31"/>
      <c r="R830" s="31"/>
      <c r="S830" s="31"/>
      <c r="T830" s="31"/>
      <c r="U830" s="31"/>
      <c r="V830" s="31"/>
      <c r="W830" s="31"/>
      <c r="X830" s="31"/>
      <c r="Y830" s="31"/>
      <c r="Z830" s="31"/>
    </row>
    <row r="831" spans="1:26" ht="12.75" customHeight="1" x14ac:dyDescent="0.3">
      <c r="A831" s="51" t="str">
        <f>IF(OR(Payment!prev_total_owed&lt;=0,Payment!prev_total_owed=""),"",Payment!prev_pmt_num+1)</f>
        <v/>
      </c>
      <c r="B831" s="84"/>
      <c r="C831" s="99"/>
      <c r="D831" s="100"/>
      <c r="E831" s="58" t="str">
        <f>IF(B831="","",ROUND((B831-Payment!prev_date)*$N$8*Payment!prev_prin_balance,2))</f>
        <v/>
      </c>
      <c r="F831" s="56"/>
      <c r="G831" s="99"/>
      <c r="H831" s="99"/>
      <c r="I831" s="58" t="str">
        <f>IF(B831="","",Payment!prev_fee_balance+G831-H831)</f>
        <v/>
      </c>
      <c r="J831" s="58" t="str">
        <f>IF(B831="","",IF(ISBLANK(D831),MIN(C831-H831,Payment!prev_int_balance+E831),0))</f>
        <v/>
      </c>
      <c r="K831" s="58" t="str">
        <f>IF(B831="","",(Payment!prev_int_balance+E831)-J831)</f>
        <v/>
      </c>
      <c r="L831" s="58" t="str">
        <f t="shared" si="0"/>
        <v/>
      </c>
      <c r="M831" s="58" t="str">
        <f>IF(B831="","",Payment!prev_prin_balance-L831)</f>
        <v/>
      </c>
      <c r="N831" s="58" t="str">
        <f t="shared" si="1"/>
        <v/>
      </c>
      <c r="O831" s="31"/>
      <c r="P831" s="78"/>
      <c r="Q831" s="31"/>
      <c r="R831" s="31"/>
      <c r="S831" s="31"/>
      <c r="T831" s="31"/>
      <c r="U831" s="31"/>
      <c r="V831" s="31"/>
      <c r="W831" s="31"/>
      <c r="X831" s="31"/>
      <c r="Y831" s="31"/>
      <c r="Z831" s="31"/>
    </row>
    <row r="832" spans="1:26" ht="12.75" customHeight="1" x14ac:dyDescent="0.3">
      <c r="A832" s="51" t="str">
        <f>IF(OR(Payment!prev_total_owed&lt;=0,Payment!prev_total_owed=""),"",Payment!prev_pmt_num+1)</f>
        <v/>
      </c>
      <c r="B832" s="84"/>
      <c r="C832" s="99"/>
      <c r="D832" s="100"/>
      <c r="E832" s="58" t="str">
        <f>IF(B832="","",ROUND((B832-Payment!prev_date)*$N$8*Payment!prev_prin_balance,2))</f>
        <v/>
      </c>
      <c r="F832" s="56"/>
      <c r="G832" s="99"/>
      <c r="H832" s="99"/>
      <c r="I832" s="58" t="str">
        <f>IF(B832="","",Payment!prev_fee_balance+G832-H832)</f>
        <v/>
      </c>
      <c r="J832" s="58" t="str">
        <f>IF(B832="","",IF(ISBLANK(D832),MIN(C832-H832,Payment!prev_int_balance+E832),0))</f>
        <v/>
      </c>
      <c r="K832" s="58" t="str">
        <f>IF(B832="","",(Payment!prev_int_balance+E832)-J832)</f>
        <v/>
      </c>
      <c r="L832" s="58" t="str">
        <f t="shared" si="0"/>
        <v/>
      </c>
      <c r="M832" s="58" t="str">
        <f>IF(B832="","",Payment!prev_prin_balance-L832)</f>
        <v/>
      </c>
      <c r="N832" s="58" t="str">
        <f t="shared" si="1"/>
        <v/>
      </c>
      <c r="O832" s="31"/>
      <c r="P832" s="78"/>
      <c r="Q832" s="31"/>
      <c r="R832" s="31"/>
      <c r="S832" s="31"/>
      <c r="T832" s="31"/>
      <c r="U832" s="31"/>
      <c r="V832" s="31"/>
      <c r="W832" s="31"/>
      <c r="X832" s="31"/>
      <c r="Y832" s="31"/>
      <c r="Z832" s="31"/>
    </row>
    <row r="833" spans="1:26" ht="12.75" customHeight="1" x14ac:dyDescent="0.3">
      <c r="A833" s="51" t="str">
        <f>IF(OR(Payment!prev_total_owed&lt;=0,Payment!prev_total_owed=""),"",Payment!prev_pmt_num+1)</f>
        <v/>
      </c>
      <c r="B833" s="84"/>
      <c r="C833" s="99"/>
      <c r="D833" s="100"/>
      <c r="E833" s="58" t="str">
        <f>IF(B833="","",ROUND((B833-Payment!prev_date)*$N$8*Payment!prev_prin_balance,2))</f>
        <v/>
      </c>
      <c r="F833" s="56"/>
      <c r="G833" s="99"/>
      <c r="H833" s="99"/>
      <c r="I833" s="58" t="str">
        <f>IF(B833="","",Payment!prev_fee_balance+G833-H833)</f>
        <v/>
      </c>
      <c r="J833" s="58" t="str">
        <f>IF(B833="","",IF(ISBLANK(D833),MIN(C833-H833,Payment!prev_int_balance+E833),0))</f>
        <v/>
      </c>
      <c r="K833" s="58" t="str">
        <f>IF(B833="","",(Payment!prev_int_balance+E833)-J833)</f>
        <v/>
      </c>
      <c r="L833" s="58" t="str">
        <f t="shared" si="0"/>
        <v/>
      </c>
      <c r="M833" s="58" t="str">
        <f>IF(B833="","",Payment!prev_prin_balance-L833)</f>
        <v/>
      </c>
      <c r="N833" s="58" t="str">
        <f t="shared" si="1"/>
        <v/>
      </c>
      <c r="O833" s="31"/>
      <c r="P833" s="78"/>
      <c r="Q833" s="31"/>
      <c r="R833" s="31"/>
      <c r="S833" s="31"/>
      <c r="T833" s="31"/>
      <c r="U833" s="31"/>
      <c r="V833" s="31"/>
      <c r="W833" s="31"/>
      <c r="X833" s="31"/>
      <c r="Y833" s="31"/>
      <c r="Z833" s="31"/>
    </row>
    <row r="834" spans="1:26" ht="12.75" customHeight="1" x14ac:dyDescent="0.3">
      <c r="A834" s="51" t="str">
        <f>IF(OR(Payment!prev_total_owed&lt;=0,Payment!prev_total_owed=""),"",Payment!prev_pmt_num+1)</f>
        <v/>
      </c>
      <c r="B834" s="84"/>
      <c r="C834" s="99"/>
      <c r="D834" s="100"/>
      <c r="E834" s="58" t="str">
        <f>IF(B834="","",ROUND((B834-Payment!prev_date)*$N$8*Payment!prev_prin_balance,2))</f>
        <v/>
      </c>
      <c r="F834" s="56"/>
      <c r="G834" s="99"/>
      <c r="H834" s="99"/>
      <c r="I834" s="58" t="str">
        <f>IF(B834="","",Payment!prev_fee_balance+G834-H834)</f>
        <v/>
      </c>
      <c r="J834" s="58" t="str">
        <f>IF(B834="","",IF(ISBLANK(D834),MIN(C834-H834,Payment!prev_int_balance+E834),0))</f>
        <v/>
      </c>
      <c r="K834" s="58" t="str">
        <f>IF(B834="","",(Payment!prev_int_balance+E834)-J834)</f>
        <v/>
      </c>
      <c r="L834" s="58" t="str">
        <f t="shared" si="0"/>
        <v/>
      </c>
      <c r="M834" s="58" t="str">
        <f>IF(B834="","",Payment!prev_prin_balance-L834)</f>
        <v/>
      </c>
      <c r="N834" s="58" t="str">
        <f t="shared" si="1"/>
        <v/>
      </c>
      <c r="O834" s="31"/>
      <c r="P834" s="78"/>
      <c r="Q834" s="31"/>
      <c r="R834" s="31"/>
      <c r="S834" s="31"/>
      <c r="T834" s="31"/>
      <c r="U834" s="31"/>
      <c r="V834" s="31"/>
      <c r="W834" s="31"/>
      <c r="X834" s="31"/>
      <c r="Y834" s="31"/>
      <c r="Z834" s="31"/>
    </row>
    <row r="835" spans="1:26" ht="12.75" customHeight="1" x14ac:dyDescent="0.3">
      <c r="A835" s="51" t="str">
        <f>IF(OR(Payment!prev_total_owed&lt;=0,Payment!prev_total_owed=""),"",Payment!prev_pmt_num+1)</f>
        <v/>
      </c>
      <c r="B835" s="84"/>
      <c r="C835" s="99"/>
      <c r="D835" s="100"/>
      <c r="E835" s="58" t="str">
        <f>IF(B835="","",ROUND((B835-Payment!prev_date)*$N$8*Payment!prev_prin_balance,2))</f>
        <v/>
      </c>
      <c r="F835" s="56"/>
      <c r="G835" s="99"/>
      <c r="H835" s="99"/>
      <c r="I835" s="58" t="str">
        <f>IF(B835="","",Payment!prev_fee_balance+G835-H835)</f>
        <v/>
      </c>
      <c r="J835" s="58" t="str">
        <f>IF(B835="","",IF(ISBLANK(D835),MIN(C835-H835,Payment!prev_int_balance+E835),0))</f>
        <v/>
      </c>
      <c r="K835" s="58" t="str">
        <f>IF(B835="","",(Payment!prev_int_balance+E835)-J835)</f>
        <v/>
      </c>
      <c r="L835" s="58" t="str">
        <f t="shared" si="0"/>
        <v/>
      </c>
      <c r="M835" s="58" t="str">
        <f>IF(B835="","",Payment!prev_prin_balance-L835)</f>
        <v/>
      </c>
      <c r="N835" s="58" t="str">
        <f t="shared" si="1"/>
        <v/>
      </c>
      <c r="O835" s="31"/>
      <c r="P835" s="78"/>
      <c r="Q835" s="31"/>
      <c r="R835" s="31"/>
      <c r="S835" s="31"/>
      <c r="T835" s="31"/>
      <c r="U835" s="31"/>
      <c r="V835" s="31"/>
      <c r="W835" s="31"/>
      <c r="X835" s="31"/>
      <c r="Y835" s="31"/>
      <c r="Z835" s="31"/>
    </row>
    <row r="836" spans="1:26" ht="12.75" customHeight="1" x14ac:dyDescent="0.3">
      <c r="A836" s="51" t="str">
        <f>IF(OR(Payment!prev_total_owed&lt;=0,Payment!prev_total_owed=""),"",Payment!prev_pmt_num+1)</f>
        <v/>
      </c>
      <c r="B836" s="84"/>
      <c r="C836" s="99"/>
      <c r="D836" s="100"/>
      <c r="E836" s="58" t="str">
        <f>IF(B836="","",ROUND((B836-Payment!prev_date)*$N$8*Payment!prev_prin_balance,2))</f>
        <v/>
      </c>
      <c r="F836" s="56"/>
      <c r="G836" s="99"/>
      <c r="H836" s="99"/>
      <c r="I836" s="58" t="str">
        <f>IF(B836="","",Payment!prev_fee_balance+G836-H836)</f>
        <v/>
      </c>
      <c r="J836" s="58" t="str">
        <f>IF(B836="","",IF(ISBLANK(D836),MIN(C836-H836,Payment!prev_int_balance+E836),0))</f>
        <v/>
      </c>
      <c r="K836" s="58" t="str">
        <f>IF(B836="","",(Payment!prev_int_balance+E836)-J836)</f>
        <v/>
      </c>
      <c r="L836" s="58" t="str">
        <f t="shared" si="0"/>
        <v/>
      </c>
      <c r="M836" s="58" t="str">
        <f>IF(B836="","",Payment!prev_prin_balance-L836)</f>
        <v/>
      </c>
      <c r="N836" s="58" t="str">
        <f t="shared" si="1"/>
        <v/>
      </c>
      <c r="O836" s="31"/>
      <c r="P836" s="78"/>
      <c r="Q836" s="31"/>
      <c r="R836" s="31"/>
      <c r="S836" s="31"/>
      <c r="T836" s="31"/>
      <c r="U836" s="31"/>
      <c r="V836" s="31"/>
      <c r="W836" s="31"/>
      <c r="X836" s="31"/>
      <c r="Y836" s="31"/>
      <c r="Z836" s="31"/>
    </row>
    <row r="837" spans="1:26" ht="12.75" customHeight="1" x14ac:dyDescent="0.3">
      <c r="A837" s="51" t="str">
        <f>IF(OR(Payment!prev_total_owed&lt;=0,Payment!prev_total_owed=""),"",Payment!prev_pmt_num+1)</f>
        <v/>
      </c>
      <c r="B837" s="84"/>
      <c r="C837" s="99"/>
      <c r="D837" s="100"/>
      <c r="E837" s="58" t="str">
        <f>IF(B837="","",ROUND((B837-Payment!prev_date)*$N$8*Payment!prev_prin_balance,2))</f>
        <v/>
      </c>
      <c r="F837" s="56"/>
      <c r="G837" s="99"/>
      <c r="H837" s="99"/>
      <c r="I837" s="58" t="str">
        <f>IF(B837="","",Payment!prev_fee_balance+G837-H837)</f>
        <v/>
      </c>
      <c r="J837" s="58" t="str">
        <f>IF(B837="","",IF(ISBLANK(D837),MIN(C837-H837,Payment!prev_int_balance+E837),0))</f>
        <v/>
      </c>
      <c r="K837" s="58" t="str">
        <f>IF(B837="","",(Payment!prev_int_balance+E837)-J837)</f>
        <v/>
      </c>
      <c r="L837" s="58" t="str">
        <f t="shared" si="0"/>
        <v/>
      </c>
      <c r="M837" s="58" t="str">
        <f>IF(B837="","",Payment!prev_prin_balance-L837)</f>
        <v/>
      </c>
      <c r="N837" s="58" t="str">
        <f t="shared" si="1"/>
        <v/>
      </c>
      <c r="O837" s="31"/>
      <c r="P837" s="78"/>
      <c r="Q837" s="31"/>
      <c r="R837" s="31"/>
      <c r="S837" s="31"/>
      <c r="T837" s="31"/>
      <c r="U837" s="31"/>
      <c r="V837" s="31"/>
      <c r="W837" s="31"/>
      <c r="X837" s="31"/>
      <c r="Y837" s="31"/>
      <c r="Z837" s="31"/>
    </row>
    <row r="838" spans="1:26" ht="12.75" customHeight="1" x14ac:dyDescent="0.3">
      <c r="A838" s="51" t="str">
        <f>IF(OR(Payment!prev_total_owed&lt;=0,Payment!prev_total_owed=""),"",Payment!prev_pmt_num+1)</f>
        <v/>
      </c>
      <c r="B838" s="84"/>
      <c r="C838" s="99"/>
      <c r="D838" s="100"/>
      <c r="E838" s="58" t="str">
        <f>IF(B838="","",ROUND((B838-Payment!prev_date)*$N$8*Payment!prev_prin_balance,2))</f>
        <v/>
      </c>
      <c r="F838" s="56"/>
      <c r="G838" s="99"/>
      <c r="H838" s="99"/>
      <c r="I838" s="58" t="str">
        <f>IF(B838="","",Payment!prev_fee_balance+G838-H838)</f>
        <v/>
      </c>
      <c r="J838" s="58" t="str">
        <f>IF(B838="","",IF(ISBLANK(D838),MIN(C838-H838,Payment!prev_int_balance+E838),0))</f>
        <v/>
      </c>
      <c r="K838" s="58" t="str">
        <f>IF(B838="","",(Payment!prev_int_balance+E838)-J838)</f>
        <v/>
      </c>
      <c r="L838" s="58" t="str">
        <f t="shared" si="0"/>
        <v/>
      </c>
      <c r="M838" s="58" t="str">
        <f>IF(B838="","",Payment!prev_prin_balance-L838)</f>
        <v/>
      </c>
      <c r="N838" s="58" t="str">
        <f t="shared" si="1"/>
        <v/>
      </c>
      <c r="O838" s="31"/>
      <c r="P838" s="78"/>
      <c r="Q838" s="31"/>
      <c r="R838" s="31"/>
      <c r="S838" s="31"/>
      <c r="T838" s="31"/>
      <c r="U838" s="31"/>
      <c r="V838" s="31"/>
      <c r="W838" s="31"/>
      <c r="X838" s="31"/>
      <c r="Y838" s="31"/>
      <c r="Z838" s="31"/>
    </row>
    <row r="839" spans="1:26" ht="12.75" customHeight="1" x14ac:dyDescent="0.3">
      <c r="A839" s="51" t="str">
        <f>IF(OR(Payment!prev_total_owed&lt;=0,Payment!prev_total_owed=""),"",Payment!prev_pmt_num+1)</f>
        <v/>
      </c>
      <c r="B839" s="84"/>
      <c r="C839" s="99"/>
      <c r="D839" s="100"/>
      <c r="E839" s="58" t="str">
        <f>IF(B839="","",ROUND((B839-Payment!prev_date)*$N$8*Payment!prev_prin_balance,2))</f>
        <v/>
      </c>
      <c r="F839" s="56"/>
      <c r="G839" s="99"/>
      <c r="H839" s="99"/>
      <c r="I839" s="58" t="str">
        <f>IF(B839="","",Payment!prev_fee_balance+G839-H839)</f>
        <v/>
      </c>
      <c r="J839" s="58" t="str">
        <f>IF(B839="","",IF(ISBLANK(D839),MIN(C839-H839,Payment!prev_int_balance+E839),0))</f>
        <v/>
      </c>
      <c r="K839" s="58" t="str">
        <f>IF(B839="","",(Payment!prev_int_balance+E839)-J839)</f>
        <v/>
      </c>
      <c r="L839" s="58" t="str">
        <f t="shared" si="0"/>
        <v/>
      </c>
      <c r="M839" s="58" t="str">
        <f>IF(B839="","",Payment!prev_prin_balance-L839)</f>
        <v/>
      </c>
      <c r="N839" s="58" t="str">
        <f t="shared" si="1"/>
        <v/>
      </c>
      <c r="O839" s="31"/>
      <c r="P839" s="78"/>
      <c r="Q839" s="31"/>
      <c r="R839" s="31"/>
      <c r="S839" s="31"/>
      <c r="T839" s="31"/>
      <c r="U839" s="31"/>
      <c r="V839" s="31"/>
      <c r="W839" s="31"/>
      <c r="X839" s="31"/>
      <c r="Y839" s="31"/>
      <c r="Z839" s="31"/>
    </row>
    <row r="840" spans="1:26" ht="12.75" customHeight="1" x14ac:dyDescent="0.3">
      <c r="A840" s="51" t="str">
        <f>IF(OR(Payment!prev_total_owed&lt;=0,Payment!prev_total_owed=""),"",Payment!prev_pmt_num+1)</f>
        <v/>
      </c>
      <c r="B840" s="84"/>
      <c r="C840" s="99"/>
      <c r="D840" s="100"/>
      <c r="E840" s="58" t="str">
        <f>IF(B840="","",ROUND((B840-Payment!prev_date)*$N$8*Payment!prev_prin_balance,2))</f>
        <v/>
      </c>
      <c r="F840" s="56"/>
      <c r="G840" s="99"/>
      <c r="H840" s="99"/>
      <c r="I840" s="58" t="str">
        <f>IF(B840="","",Payment!prev_fee_balance+G840-H840)</f>
        <v/>
      </c>
      <c r="J840" s="58" t="str">
        <f>IF(B840="","",IF(ISBLANK(D840),MIN(C840-H840,Payment!prev_int_balance+E840),0))</f>
        <v/>
      </c>
      <c r="K840" s="58" t="str">
        <f>IF(B840="","",(Payment!prev_int_balance+E840)-J840)</f>
        <v/>
      </c>
      <c r="L840" s="58" t="str">
        <f t="shared" si="0"/>
        <v/>
      </c>
      <c r="M840" s="58" t="str">
        <f>IF(B840="","",Payment!prev_prin_balance-L840)</f>
        <v/>
      </c>
      <c r="N840" s="58" t="str">
        <f t="shared" si="1"/>
        <v/>
      </c>
      <c r="O840" s="31"/>
      <c r="P840" s="78"/>
      <c r="Q840" s="31"/>
      <c r="R840" s="31"/>
      <c r="S840" s="31"/>
      <c r="T840" s="31"/>
      <c r="U840" s="31"/>
      <c r="V840" s="31"/>
      <c r="W840" s="31"/>
      <c r="X840" s="31"/>
      <c r="Y840" s="31"/>
      <c r="Z840" s="31"/>
    </row>
    <row r="841" spans="1:26" ht="12.75" customHeight="1" x14ac:dyDescent="0.3">
      <c r="A841" s="51" t="str">
        <f>IF(OR(Payment!prev_total_owed&lt;=0,Payment!prev_total_owed=""),"",Payment!prev_pmt_num+1)</f>
        <v/>
      </c>
      <c r="B841" s="84"/>
      <c r="C841" s="99"/>
      <c r="D841" s="100"/>
      <c r="E841" s="58" t="str">
        <f>IF(B841="","",ROUND((B841-Payment!prev_date)*$N$8*Payment!prev_prin_balance,2))</f>
        <v/>
      </c>
      <c r="F841" s="56"/>
      <c r="G841" s="99"/>
      <c r="H841" s="99"/>
      <c r="I841" s="58" t="str">
        <f>IF(B841="","",Payment!prev_fee_balance+G841-H841)</f>
        <v/>
      </c>
      <c r="J841" s="58" t="str">
        <f>IF(B841="","",IF(ISBLANK(D841),MIN(C841-H841,Payment!prev_int_balance+E841),0))</f>
        <v/>
      </c>
      <c r="K841" s="58" t="str">
        <f>IF(B841="","",(Payment!prev_int_balance+E841)-J841)</f>
        <v/>
      </c>
      <c r="L841" s="58" t="str">
        <f t="shared" si="0"/>
        <v/>
      </c>
      <c r="M841" s="58" t="str">
        <f>IF(B841="","",Payment!prev_prin_balance-L841)</f>
        <v/>
      </c>
      <c r="N841" s="58" t="str">
        <f t="shared" si="1"/>
        <v/>
      </c>
      <c r="O841" s="31"/>
      <c r="P841" s="78"/>
      <c r="Q841" s="31"/>
      <c r="R841" s="31"/>
      <c r="S841" s="31"/>
      <c r="T841" s="31"/>
      <c r="U841" s="31"/>
      <c r="V841" s="31"/>
      <c r="W841" s="31"/>
      <c r="X841" s="31"/>
      <c r="Y841" s="31"/>
      <c r="Z841" s="31"/>
    </row>
    <row r="842" spans="1:26" ht="12.75" customHeight="1" x14ac:dyDescent="0.3">
      <c r="A842" s="51" t="str">
        <f>IF(OR(Payment!prev_total_owed&lt;=0,Payment!prev_total_owed=""),"",Payment!prev_pmt_num+1)</f>
        <v/>
      </c>
      <c r="B842" s="84"/>
      <c r="C842" s="99"/>
      <c r="D842" s="100"/>
      <c r="E842" s="58" t="str">
        <f>IF(B842="","",ROUND((B842-Payment!prev_date)*$N$8*Payment!prev_prin_balance,2))</f>
        <v/>
      </c>
      <c r="F842" s="56"/>
      <c r="G842" s="99"/>
      <c r="H842" s="99"/>
      <c r="I842" s="58" t="str">
        <f>IF(B842="","",Payment!prev_fee_balance+G842-H842)</f>
        <v/>
      </c>
      <c r="J842" s="58" t="str">
        <f>IF(B842="","",IF(ISBLANK(D842),MIN(C842-H842,Payment!prev_int_balance+E842),0))</f>
        <v/>
      </c>
      <c r="K842" s="58" t="str">
        <f>IF(B842="","",(Payment!prev_int_balance+E842)-J842)</f>
        <v/>
      </c>
      <c r="L842" s="58" t="str">
        <f t="shared" si="0"/>
        <v/>
      </c>
      <c r="M842" s="58" t="str">
        <f>IF(B842="","",Payment!prev_prin_balance-L842)</f>
        <v/>
      </c>
      <c r="N842" s="58" t="str">
        <f t="shared" si="1"/>
        <v/>
      </c>
      <c r="O842" s="31"/>
      <c r="P842" s="78"/>
      <c r="Q842" s="31"/>
      <c r="R842" s="31"/>
      <c r="S842" s="31"/>
      <c r="T842" s="31"/>
      <c r="U842" s="31"/>
      <c r="V842" s="31"/>
      <c r="W842" s="31"/>
      <c r="X842" s="31"/>
      <c r="Y842" s="31"/>
      <c r="Z842" s="31"/>
    </row>
    <row r="843" spans="1:26" ht="12.75" customHeight="1" x14ac:dyDescent="0.3">
      <c r="A843" s="51" t="str">
        <f>IF(OR(Payment!prev_total_owed&lt;=0,Payment!prev_total_owed=""),"",Payment!prev_pmt_num+1)</f>
        <v/>
      </c>
      <c r="B843" s="84"/>
      <c r="C843" s="99"/>
      <c r="D843" s="100"/>
      <c r="E843" s="58" t="str">
        <f>IF(B843="","",ROUND((B843-Payment!prev_date)*$N$8*Payment!prev_prin_balance,2))</f>
        <v/>
      </c>
      <c r="F843" s="56"/>
      <c r="G843" s="99"/>
      <c r="H843" s="99"/>
      <c r="I843" s="58" t="str">
        <f>IF(B843="","",Payment!prev_fee_balance+G843-H843)</f>
        <v/>
      </c>
      <c r="J843" s="58" t="str">
        <f>IF(B843="","",IF(ISBLANK(D843),MIN(C843-H843,Payment!prev_int_balance+E843),0))</f>
        <v/>
      </c>
      <c r="K843" s="58" t="str">
        <f>IF(B843="","",(Payment!prev_int_balance+E843)-J843)</f>
        <v/>
      </c>
      <c r="L843" s="58" t="str">
        <f t="shared" si="0"/>
        <v/>
      </c>
      <c r="M843" s="58" t="str">
        <f>IF(B843="","",Payment!prev_prin_balance-L843)</f>
        <v/>
      </c>
      <c r="N843" s="58" t="str">
        <f t="shared" si="1"/>
        <v/>
      </c>
      <c r="O843" s="31"/>
      <c r="P843" s="78"/>
      <c r="Q843" s="31"/>
      <c r="R843" s="31"/>
      <c r="S843" s="31"/>
      <c r="T843" s="31"/>
      <c r="U843" s="31"/>
      <c r="V843" s="31"/>
      <c r="W843" s="31"/>
      <c r="X843" s="31"/>
      <c r="Y843" s="31"/>
      <c r="Z843" s="31"/>
    </row>
    <row r="844" spans="1:26" ht="12.75" customHeight="1" x14ac:dyDescent="0.3">
      <c r="A844" s="51" t="str">
        <f>IF(OR(Payment!prev_total_owed&lt;=0,Payment!prev_total_owed=""),"",Payment!prev_pmt_num+1)</f>
        <v/>
      </c>
      <c r="B844" s="84"/>
      <c r="C844" s="99"/>
      <c r="D844" s="100"/>
      <c r="E844" s="58" t="str">
        <f>IF(B844="","",ROUND((B844-Payment!prev_date)*$N$8*Payment!prev_prin_balance,2))</f>
        <v/>
      </c>
      <c r="F844" s="56"/>
      <c r="G844" s="99"/>
      <c r="H844" s="99"/>
      <c r="I844" s="58" t="str">
        <f>IF(B844="","",Payment!prev_fee_balance+G844-H844)</f>
        <v/>
      </c>
      <c r="J844" s="58" t="str">
        <f>IF(B844="","",IF(ISBLANK(D844),MIN(C844-H844,Payment!prev_int_balance+E844),0))</f>
        <v/>
      </c>
      <c r="K844" s="58" t="str">
        <f>IF(B844="","",(Payment!prev_int_balance+E844)-J844)</f>
        <v/>
      </c>
      <c r="L844" s="58" t="str">
        <f t="shared" si="0"/>
        <v/>
      </c>
      <c r="M844" s="58" t="str">
        <f>IF(B844="","",Payment!prev_prin_balance-L844)</f>
        <v/>
      </c>
      <c r="N844" s="58" t="str">
        <f t="shared" si="1"/>
        <v/>
      </c>
      <c r="O844" s="31"/>
      <c r="P844" s="78"/>
      <c r="Q844" s="31"/>
      <c r="R844" s="31"/>
      <c r="S844" s="31"/>
      <c r="T844" s="31"/>
      <c r="U844" s="31"/>
      <c r="V844" s="31"/>
      <c r="W844" s="31"/>
      <c r="X844" s="31"/>
      <c r="Y844" s="31"/>
      <c r="Z844" s="31"/>
    </row>
    <row r="845" spans="1:26" ht="12.75" customHeight="1" x14ac:dyDescent="0.3">
      <c r="A845" s="51" t="str">
        <f>IF(OR(Payment!prev_total_owed&lt;=0,Payment!prev_total_owed=""),"",Payment!prev_pmt_num+1)</f>
        <v/>
      </c>
      <c r="B845" s="84"/>
      <c r="C845" s="99"/>
      <c r="D845" s="100"/>
      <c r="E845" s="58" t="str">
        <f>IF(B845="","",ROUND((B845-Payment!prev_date)*$N$8*Payment!prev_prin_balance,2))</f>
        <v/>
      </c>
      <c r="F845" s="56"/>
      <c r="G845" s="99"/>
      <c r="H845" s="99"/>
      <c r="I845" s="58" t="str">
        <f>IF(B845="","",Payment!prev_fee_balance+G845-H845)</f>
        <v/>
      </c>
      <c r="J845" s="58" t="str">
        <f>IF(B845="","",IF(ISBLANK(D845),MIN(C845-H845,Payment!prev_int_balance+E845),0))</f>
        <v/>
      </c>
      <c r="K845" s="58" t="str">
        <f>IF(B845="","",(Payment!prev_int_balance+E845)-J845)</f>
        <v/>
      </c>
      <c r="L845" s="58" t="str">
        <f t="shared" si="0"/>
        <v/>
      </c>
      <c r="M845" s="58" t="str">
        <f>IF(B845="","",Payment!prev_prin_balance-L845)</f>
        <v/>
      </c>
      <c r="N845" s="58" t="str">
        <f t="shared" si="1"/>
        <v/>
      </c>
      <c r="O845" s="31"/>
      <c r="P845" s="78"/>
      <c r="Q845" s="31"/>
      <c r="R845" s="31"/>
      <c r="S845" s="31"/>
      <c r="T845" s="31"/>
      <c r="U845" s="31"/>
      <c r="V845" s="31"/>
      <c r="W845" s="31"/>
      <c r="X845" s="31"/>
      <c r="Y845" s="31"/>
      <c r="Z845" s="31"/>
    </row>
    <row r="846" spans="1:26" ht="12.75" customHeight="1" x14ac:dyDescent="0.3">
      <c r="A846" s="51" t="str">
        <f>IF(OR(Payment!prev_total_owed&lt;=0,Payment!prev_total_owed=""),"",Payment!prev_pmt_num+1)</f>
        <v/>
      </c>
      <c r="B846" s="84"/>
      <c r="C846" s="99"/>
      <c r="D846" s="100"/>
      <c r="E846" s="58" t="str">
        <f>IF(B846="","",ROUND((B846-Payment!prev_date)*$N$8*Payment!prev_prin_balance,2))</f>
        <v/>
      </c>
      <c r="F846" s="56"/>
      <c r="G846" s="99"/>
      <c r="H846" s="99"/>
      <c r="I846" s="58" t="str">
        <f>IF(B846="","",Payment!prev_fee_balance+G846-H846)</f>
        <v/>
      </c>
      <c r="J846" s="58" t="str">
        <f>IF(B846="","",IF(ISBLANK(D846),MIN(C846-H846,Payment!prev_int_balance+E846),0))</f>
        <v/>
      </c>
      <c r="K846" s="58" t="str">
        <f>IF(B846="","",(Payment!prev_int_balance+E846)-J846)</f>
        <v/>
      </c>
      <c r="L846" s="58" t="str">
        <f t="shared" si="0"/>
        <v/>
      </c>
      <c r="M846" s="58" t="str">
        <f>IF(B846="","",Payment!prev_prin_balance-L846)</f>
        <v/>
      </c>
      <c r="N846" s="58" t="str">
        <f t="shared" si="1"/>
        <v/>
      </c>
      <c r="O846" s="31"/>
      <c r="P846" s="78"/>
      <c r="Q846" s="31"/>
      <c r="R846" s="31"/>
      <c r="S846" s="31"/>
      <c r="T846" s="31"/>
      <c r="U846" s="31"/>
      <c r="V846" s="31"/>
      <c r="W846" s="31"/>
      <c r="X846" s="31"/>
      <c r="Y846" s="31"/>
      <c r="Z846" s="31"/>
    </row>
    <row r="847" spans="1:26" ht="12.75" customHeight="1" x14ac:dyDescent="0.3">
      <c r="A847" s="51" t="str">
        <f>IF(OR(Payment!prev_total_owed&lt;=0,Payment!prev_total_owed=""),"",Payment!prev_pmt_num+1)</f>
        <v/>
      </c>
      <c r="B847" s="84"/>
      <c r="C847" s="99"/>
      <c r="D847" s="100"/>
      <c r="E847" s="58" t="str">
        <f>IF(B847="","",ROUND((B847-Payment!prev_date)*$N$8*Payment!prev_prin_balance,2))</f>
        <v/>
      </c>
      <c r="F847" s="56"/>
      <c r="G847" s="99"/>
      <c r="H847" s="99"/>
      <c r="I847" s="58" t="str">
        <f>IF(B847="","",Payment!prev_fee_balance+G847-H847)</f>
        <v/>
      </c>
      <c r="J847" s="58" t="str">
        <f>IF(B847="","",IF(ISBLANK(D847),MIN(C847-H847,Payment!prev_int_balance+E847),0))</f>
        <v/>
      </c>
      <c r="K847" s="58" t="str">
        <f>IF(B847="","",(Payment!prev_int_balance+E847)-J847)</f>
        <v/>
      </c>
      <c r="L847" s="58" t="str">
        <f t="shared" si="0"/>
        <v/>
      </c>
      <c r="M847" s="58" t="str">
        <f>IF(B847="","",Payment!prev_prin_balance-L847)</f>
        <v/>
      </c>
      <c r="N847" s="58" t="str">
        <f t="shared" si="1"/>
        <v/>
      </c>
      <c r="O847" s="31"/>
      <c r="P847" s="78"/>
      <c r="Q847" s="31"/>
      <c r="R847" s="31"/>
      <c r="S847" s="31"/>
      <c r="T847" s="31"/>
      <c r="U847" s="31"/>
      <c r="V847" s="31"/>
      <c r="W847" s="31"/>
      <c r="X847" s="31"/>
      <c r="Y847" s="31"/>
      <c r="Z847" s="31"/>
    </row>
    <row r="848" spans="1:26" ht="12.75" customHeight="1" x14ac:dyDescent="0.3">
      <c r="A848" s="51" t="str">
        <f>IF(OR(Payment!prev_total_owed&lt;=0,Payment!prev_total_owed=""),"",Payment!prev_pmt_num+1)</f>
        <v/>
      </c>
      <c r="B848" s="84"/>
      <c r="C848" s="99"/>
      <c r="D848" s="100"/>
      <c r="E848" s="58" t="str">
        <f>IF(B848="","",ROUND((B848-Payment!prev_date)*$N$8*Payment!prev_prin_balance,2))</f>
        <v/>
      </c>
      <c r="F848" s="56"/>
      <c r="G848" s="99"/>
      <c r="H848" s="99"/>
      <c r="I848" s="58" t="str">
        <f>IF(B848="","",Payment!prev_fee_balance+G848-H848)</f>
        <v/>
      </c>
      <c r="J848" s="58" t="str">
        <f>IF(B848="","",IF(ISBLANK(D848),MIN(C848-H848,Payment!prev_int_balance+E848),0))</f>
        <v/>
      </c>
      <c r="K848" s="58" t="str">
        <f>IF(B848="","",(Payment!prev_int_balance+E848)-J848)</f>
        <v/>
      </c>
      <c r="L848" s="58" t="str">
        <f t="shared" si="0"/>
        <v/>
      </c>
      <c r="M848" s="58" t="str">
        <f>IF(B848="","",Payment!prev_prin_balance-L848)</f>
        <v/>
      </c>
      <c r="N848" s="58" t="str">
        <f t="shared" si="1"/>
        <v/>
      </c>
      <c r="O848" s="31"/>
      <c r="P848" s="78"/>
      <c r="Q848" s="31"/>
      <c r="R848" s="31"/>
      <c r="S848" s="31"/>
      <c r="T848" s="31"/>
      <c r="U848" s="31"/>
      <c r="V848" s="31"/>
      <c r="W848" s="31"/>
      <c r="X848" s="31"/>
      <c r="Y848" s="31"/>
      <c r="Z848" s="31"/>
    </row>
    <row r="849" spans="1:26" ht="12.75" customHeight="1" x14ac:dyDescent="0.3">
      <c r="A849" s="51" t="str">
        <f>IF(OR(Payment!prev_total_owed&lt;=0,Payment!prev_total_owed=""),"",Payment!prev_pmt_num+1)</f>
        <v/>
      </c>
      <c r="B849" s="84"/>
      <c r="C849" s="99"/>
      <c r="D849" s="100"/>
      <c r="E849" s="58" t="str">
        <f>IF(B849="","",ROUND((B849-Payment!prev_date)*$N$8*Payment!prev_prin_balance,2))</f>
        <v/>
      </c>
      <c r="F849" s="56"/>
      <c r="G849" s="99"/>
      <c r="H849" s="99"/>
      <c r="I849" s="58" t="str">
        <f>IF(B849="","",Payment!prev_fee_balance+G849-H849)</f>
        <v/>
      </c>
      <c r="J849" s="58" t="str">
        <f>IF(B849="","",IF(ISBLANK(D849),MIN(C849-H849,Payment!prev_int_balance+E849),0))</f>
        <v/>
      </c>
      <c r="K849" s="58" t="str">
        <f>IF(B849="","",(Payment!prev_int_balance+E849)-J849)</f>
        <v/>
      </c>
      <c r="L849" s="58" t="str">
        <f t="shared" si="0"/>
        <v/>
      </c>
      <c r="M849" s="58" t="str">
        <f>IF(B849="","",Payment!prev_prin_balance-L849)</f>
        <v/>
      </c>
      <c r="N849" s="58" t="str">
        <f t="shared" si="1"/>
        <v/>
      </c>
      <c r="O849" s="31"/>
      <c r="P849" s="78"/>
      <c r="Q849" s="31"/>
      <c r="R849" s="31"/>
      <c r="S849" s="31"/>
      <c r="T849" s="31"/>
      <c r="U849" s="31"/>
      <c r="V849" s="31"/>
      <c r="W849" s="31"/>
      <c r="X849" s="31"/>
      <c r="Y849" s="31"/>
      <c r="Z849" s="31"/>
    </row>
    <row r="850" spans="1:26" ht="12.75" customHeight="1" x14ac:dyDescent="0.3">
      <c r="A850" s="51" t="str">
        <f>IF(OR(Payment!prev_total_owed&lt;=0,Payment!prev_total_owed=""),"",Payment!prev_pmt_num+1)</f>
        <v/>
      </c>
      <c r="B850" s="84"/>
      <c r="C850" s="99"/>
      <c r="D850" s="100"/>
      <c r="E850" s="58" t="str">
        <f>IF(B850="","",ROUND((B850-Payment!prev_date)*$N$8*Payment!prev_prin_balance,2))</f>
        <v/>
      </c>
      <c r="F850" s="56"/>
      <c r="G850" s="99"/>
      <c r="H850" s="99"/>
      <c r="I850" s="58" t="str">
        <f>IF(B850="","",Payment!prev_fee_balance+G850-H850)</f>
        <v/>
      </c>
      <c r="J850" s="58" t="str">
        <f>IF(B850="","",IF(ISBLANK(D850),MIN(C850-H850,Payment!prev_int_balance+E850),0))</f>
        <v/>
      </c>
      <c r="K850" s="58" t="str">
        <f>IF(B850="","",(Payment!prev_int_balance+E850)-J850)</f>
        <v/>
      </c>
      <c r="L850" s="58" t="str">
        <f t="shared" si="0"/>
        <v/>
      </c>
      <c r="M850" s="58" t="str">
        <f>IF(B850="","",Payment!prev_prin_balance-L850)</f>
        <v/>
      </c>
      <c r="N850" s="58" t="str">
        <f t="shared" si="1"/>
        <v/>
      </c>
      <c r="O850" s="31"/>
      <c r="P850" s="78"/>
      <c r="Q850" s="31"/>
      <c r="R850" s="31"/>
      <c r="S850" s="31"/>
      <c r="T850" s="31"/>
      <c r="U850" s="31"/>
      <c r="V850" s="31"/>
      <c r="W850" s="31"/>
      <c r="X850" s="31"/>
      <c r="Y850" s="31"/>
      <c r="Z850" s="31"/>
    </row>
    <row r="851" spans="1:26" ht="12.75" customHeight="1" x14ac:dyDescent="0.3">
      <c r="A851" s="51" t="str">
        <f>IF(OR(Payment!prev_total_owed&lt;=0,Payment!prev_total_owed=""),"",Payment!prev_pmt_num+1)</f>
        <v/>
      </c>
      <c r="B851" s="84"/>
      <c r="C851" s="99"/>
      <c r="D851" s="100"/>
      <c r="E851" s="58" t="str">
        <f>IF(B851="","",ROUND((B851-Payment!prev_date)*$N$8*Payment!prev_prin_balance,2))</f>
        <v/>
      </c>
      <c r="F851" s="56"/>
      <c r="G851" s="99"/>
      <c r="H851" s="99"/>
      <c r="I851" s="58" t="str">
        <f>IF(B851="","",Payment!prev_fee_balance+G851-H851)</f>
        <v/>
      </c>
      <c r="J851" s="58" t="str">
        <f>IF(B851="","",IF(ISBLANK(D851),MIN(C851-H851,Payment!prev_int_balance+E851),0))</f>
        <v/>
      </c>
      <c r="K851" s="58" t="str">
        <f>IF(B851="","",(Payment!prev_int_balance+E851)-J851)</f>
        <v/>
      </c>
      <c r="L851" s="58" t="str">
        <f t="shared" si="0"/>
        <v/>
      </c>
      <c r="M851" s="58" t="str">
        <f>IF(B851="","",Payment!prev_prin_balance-L851)</f>
        <v/>
      </c>
      <c r="N851" s="58" t="str">
        <f t="shared" si="1"/>
        <v/>
      </c>
      <c r="O851" s="31"/>
      <c r="P851" s="78"/>
      <c r="Q851" s="31"/>
      <c r="R851" s="31"/>
      <c r="S851" s="31"/>
      <c r="T851" s="31"/>
      <c r="U851" s="31"/>
      <c r="V851" s="31"/>
      <c r="W851" s="31"/>
      <c r="X851" s="31"/>
      <c r="Y851" s="31"/>
      <c r="Z851" s="31"/>
    </row>
    <row r="852" spans="1:26" ht="12.75" customHeight="1" x14ac:dyDescent="0.3">
      <c r="A852" s="51" t="str">
        <f>IF(OR(Payment!prev_total_owed&lt;=0,Payment!prev_total_owed=""),"",Payment!prev_pmt_num+1)</f>
        <v/>
      </c>
      <c r="B852" s="84"/>
      <c r="C852" s="99"/>
      <c r="D852" s="100"/>
      <c r="E852" s="58" t="str">
        <f>IF(B852="","",ROUND((B852-Payment!prev_date)*$N$8*Payment!prev_prin_balance,2))</f>
        <v/>
      </c>
      <c r="F852" s="56"/>
      <c r="G852" s="99"/>
      <c r="H852" s="99"/>
      <c r="I852" s="58" t="str">
        <f>IF(B852="","",Payment!prev_fee_balance+G852-H852)</f>
        <v/>
      </c>
      <c r="J852" s="58" t="str">
        <f>IF(B852="","",IF(ISBLANK(D852),MIN(C852-H852,Payment!prev_int_balance+E852),0))</f>
        <v/>
      </c>
      <c r="K852" s="58" t="str">
        <f>IF(B852="","",(Payment!prev_int_balance+E852)-J852)</f>
        <v/>
      </c>
      <c r="L852" s="58" t="str">
        <f t="shared" si="0"/>
        <v/>
      </c>
      <c r="M852" s="58" t="str">
        <f>IF(B852="","",Payment!prev_prin_balance-L852)</f>
        <v/>
      </c>
      <c r="N852" s="58" t="str">
        <f t="shared" si="1"/>
        <v/>
      </c>
      <c r="O852" s="31"/>
      <c r="P852" s="78"/>
      <c r="Q852" s="31"/>
      <c r="R852" s="31"/>
      <c r="S852" s="31"/>
      <c r="T852" s="31"/>
      <c r="U852" s="31"/>
      <c r="V852" s="31"/>
      <c r="W852" s="31"/>
      <c r="X852" s="31"/>
      <c r="Y852" s="31"/>
      <c r="Z852" s="31"/>
    </row>
    <row r="853" spans="1:26" ht="12.75" customHeight="1" x14ac:dyDescent="0.3">
      <c r="A853" s="51" t="str">
        <f>IF(OR(Payment!prev_total_owed&lt;=0,Payment!prev_total_owed=""),"",Payment!prev_pmt_num+1)</f>
        <v/>
      </c>
      <c r="B853" s="84"/>
      <c r="C853" s="99"/>
      <c r="D853" s="100"/>
      <c r="E853" s="58" t="str">
        <f>IF(B853="","",ROUND((B853-Payment!prev_date)*$N$8*Payment!prev_prin_balance,2))</f>
        <v/>
      </c>
      <c r="F853" s="56"/>
      <c r="G853" s="99"/>
      <c r="H853" s="99"/>
      <c r="I853" s="58" t="str">
        <f>IF(B853="","",Payment!prev_fee_balance+G853-H853)</f>
        <v/>
      </c>
      <c r="J853" s="58" t="str">
        <f>IF(B853="","",IF(ISBLANK(D853),MIN(C853-H853,Payment!prev_int_balance+E853),0))</f>
        <v/>
      </c>
      <c r="K853" s="58" t="str">
        <f>IF(B853="","",(Payment!prev_int_balance+E853)-J853)</f>
        <v/>
      </c>
      <c r="L853" s="58" t="str">
        <f t="shared" si="0"/>
        <v/>
      </c>
      <c r="M853" s="58" t="str">
        <f>IF(B853="","",Payment!prev_prin_balance-L853)</f>
        <v/>
      </c>
      <c r="N853" s="58" t="str">
        <f t="shared" si="1"/>
        <v/>
      </c>
      <c r="O853" s="31"/>
      <c r="P853" s="78"/>
      <c r="Q853" s="31"/>
      <c r="R853" s="31"/>
      <c r="S853" s="31"/>
      <c r="T853" s="31"/>
      <c r="U853" s="31"/>
      <c r="V853" s="31"/>
      <c r="W853" s="31"/>
      <c r="X853" s="31"/>
      <c r="Y853" s="31"/>
      <c r="Z853" s="31"/>
    </row>
    <row r="854" spans="1:26" ht="12.75" customHeight="1" x14ac:dyDescent="0.3">
      <c r="A854" s="51" t="str">
        <f>IF(OR(Payment!prev_total_owed&lt;=0,Payment!prev_total_owed=""),"",Payment!prev_pmt_num+1)</f>
        <v/>
      </c>
      <c r="B854" s="84"/>
      <c r="C854" s="99"/>
      <c r="D854" s="100"/>
      <c r="E854" s="58" t="str">
        <f>IF(B854="","",ROUND((B854-Payment!prev_date)*$N$8*Payment!prev_prin_balance,2))</f>
        <v/>
      </c>
      <c r="F854" s="56"/>
      <c r="G854" s="99"/>
      <c r="H854" s="99"/>
      <c r="I854" s="58" t="str">
        <f>IF(B854="","",Payment!prev_fee_balance+G854-H854)</f>
        <v/>
      </c>
      <c r="J854" s="58" t="str">
        <f>IF(B854="","",IF(ISBLANK(D854),MIN(C854-H854,Payment!prev_int_balance+E854),0))</f>
        <v/>
      </c>
      <c r="K854" s="58" t="str">
        <f>IF(B854="","",(Payment!prev_int_balance+E854)-J854)</f>
        <v/>
      </c>
      <c r="L854" s="58" t="str">
        <f t="shared" si="0"/>
        <v/>
      </c>
      <c r="M854" s="58" t="str">
        <f>IF(B854="","",Payment!prev_prin_balance-L854)</f>
        <v/>
      </c>
      <c r="N854" s="58" t="str">
        <f t="shared" si="1"/>
        <v/>
      </c>
      <c r="O854" s="31"/>
      <c r="P854" s="78"/>
      <c r="Q854" s="31"/>
      <c r="R854" s="31"/>
      <c r="S854" s="31"/>
      <c r="T854" s="31"/>
      <c r="U854" s="31"/>
      <c r="V854" s="31"/>
      <c r="W854" s="31"/>
      <c r="X854" s="31"/>
      <c r="Y854" s="31"/>
      <c r="Z854" s="31"/>
    </row>
    <row r="855" spans="1:26" ht="12.75" customHeight="1" x14ac:dyDescent="0.3">
      <c r="A855" s="51" t="str">
        <f>IF(OR(Payment!prev_total_owed&lt;=0,Payment!prev_total_owed=""),"",Payment!prev_pmt_num+1)</f>
        <v/>
      </c>
      <c r="B855" s="84"/>
      <c r="C855" s="99"/>
      <c r="D855" s="100"/>
      <c r="E855" s="58" t="str">
        <f>IF(B855="","",ROUND((B855-Payment!prev_date)*$N$8*Payment!prev_prin_balance,2))</f>
        <v/>
      </c>
      <c r="F855" s="56"/>
      <c r="G855" s="99"/>
      <c r="H855" s="99"/>
      <c r="I855" s="58" t="str">
        <f>IF(B855="","",Payment!prev_fee_balance+G855-H855)</f>
        <v/>
      </c>
      <c r="J855" s="58" t="str">
        <f>IF(B855="","",IF(ISBLANK(D855),MIN(C855-H855,Payment!prev_int_balance+E855),0))</f>
        <v/>
      </c>
      <c r="K855" s="58" t="str">
        <f>IF(B855="","",(Payment!prev_int_balance+E855)-J855)</f>
        <v/>
      </c>
      <c r="L855" s="58" t="str">
        <f t="shared" si="0"/>
        <v/>
      </c>
      <c r="M855" s="58" t="str">
        <f>IF(B855="","",Payment!prev_prin_balance-L855)</f>
        <v/>
      </c>
      <c r="N855" s="58" t="str">
        <f t="shared" si="1"/>
        <v/>
      </c>
      <c r="O855" s="31"/>
      <c r="P855" s="78"/>
      <c r="Q855" s="31"/>
      <c r="R855" s="31"/>
      <c r="S855" s="31"/>
      <c r="T855" s="31"/>
      <c r="U855" s="31"/>
      <c r="V855" s="31"/>
      <c r="W855" s="31"/>
      <c r="X855" s="31"/>
      <c r="Y855" s="31"/>
      <c r="Z855" s="31"/>
    </row>
    <row r="856" spans="1:26" ht="12.75" customHeight="1" x14ac:dyDescent="0.3">
      <c r="A856" s="51" t="str">
        <f>IF(OR(Payment!prev_total_owed&lt;=0,Payment!prev_total_owed=""),"",Payment!prev_pmt_num+1)</f>
        <v/>
      </c>
      <c r="B856" s="84"/>
      <c r="C856" s="99"/>
      <c r="D856" s="100"/>
      <c r="E856" s="58" t="str">
        <f>IF(B856="","",ROUND((B856-Payment!prev_date)*$N$8*Payment!prev_prin_balance,2))</f>
        <v/>
      </c>
      <c r="F856" s="56"/>
      <c r="G856" s="99"/>
      <c r="H856" s="99"/>
      <c r="I856" s="58" t="str">
        <f>IF(B856="","",Payment!prev_fee_balance+G856-H856)</f>
        <v/>
      </c>
      <c r="J856" s="58" t="str">
        <f>IF(B856="","",IF(ISBLANK(D856),MIN(C856-H856,Payment!prev_int_balance+E856),0))</f>
        <v/>
      </c>
      <c r="K856" s="58" t="str">
        <f>IF(B856="","",(Payment!prev_int_balance+E856)-J856)</f>
        <v/>
      </c>
      <c r="L856" s="58" t="str">
        <f t="shared" si="0"/>
        <v/>
      </c>
      <c r="M856" s="58" t="str">
        <f>IF(B856="","",Payment!prev_prin_balance-L856)</f>
        <v/>
      </c>
      <c r="N856" s="58" t="str">
        <f t="shared" si="1"/>
        <v/>
      </c>
      <c r="O856" s="31"/>
      <c r="P856" s="78"/>
      <c r="Q856" s="31"/>
      <c r="R856" s="31"/>
      <c r="S856" s="31"/>
      <c r="T856" s="31"/>
      <c r="U856" s="31"/>
      <c r="V856" s="31"/>
      <c r="W856" s="31"/>
      <c r="X856" s="31"/>
      <c r="Y856" s="31"/>
      <c r="Z856" s="31"/>
    </row>
    <row r="857" spans="1:26" ht="12.75" customHeight="1" x14ac:dyDescent="0.3">
      <c r="A857" s="51" t="str">
        <f>IF(OR(Payment!prev_total_owed&lt;=0,Payment!prev_total_owed=""),"",Payment!prev_pmt_num+1)</f>
        <v/>
      </c>
      <c r="B857" s="84"/>
      <c r="C857" s="99"/>
      <c r="D857" s="100"/>
      <c r="E857" s="58" t="str">
        <f>IF(B857="","",ROUND((B857-Payment!prev_date)*$N$8*Payment!prev_prin_balance,2))</f>
        <v/>
      </c>
      <c r="F857" s="56"/>
      <c r="G857" s="99"/>
      <c r="H857" s="99"/>
      <c r="I857" s="58" t="str">
        <f>IF(B857="","",Payment!prev_fee_balance+G857-H857)</f>
        <v/>
      </c>
      <c r="J857" s="58" t="str">
        <f>IF(B857="","",IF(ISBLANK(D857),MIN(C857-H857,Payment!prev_int_balance+E857),0))</f>
        <v/>
      </c>
      <c r="K857" s="58" t="str">
        <f>IF(B857="","",(Payment!prev_int_balance+E857)-J857)</f>
        <v/>
      </c>
      <c r="L857" s="58" t="str">
        <f t="shared" si="0"/>
        <v/>
      </c>
      <c r="M857" s="58" t="str">
        <f>IF(B857="","",Payment!prev_prin_balance-L857)</f>
        <v/>
      </c>
      <c r="N857" s="58" t="str">
        <f t="shared" si="1"/>
        <v/>
      </c>
      <c r="O857" s="31"/>
      <c r="P857" s="78"/>
      <c r="Q857" s="31"/>
      <c r="R857" s="31"/>
      <c r="S857" s="31"/>
      <c r="T857" s="31"/>
      <c r="U857" s="31"/>
      <c r="V857" s="31"/>
      <c r="W857" s="31"/>
      <c r="X857" s="31"/>
      <c r="Y857" s="31"/>
      <c r="Z857" s="31"/>
    </row>
    <row r="858" spans="1:26" ht="12.75" customHeight="1" x14ac:dyDescent="0.3">
      <c r="A858" s="51" t="str">
        <f>IF(OR(Payment!prev_total_owed&lt;=0,Payment!prev_total_owed=""),"",Payment!prev_pmt_num+1)</f>
        <v/>
      </c>
      <c r="B858" s="84"/>
      <c r="C858" s="99"/>
      <c r="D858" s="100"/>
      <c r="E858" s="58" t="str">
        <f>IF(B858="","",ROUND((B858-Payment!prev_date)*$N$8*Payment!prev_prin_balance,2))</f>
        <v/>
      </c>
      <c r="F858" s="56"/>
      <c r="G858" s="99"/>
      <c r="H858" s="99"/>
      <c r="I858" s="58" t="str">
        <f>IF(B858="","",Payment!prev_fee_balance+G858-H858)</f>
        <v/>
      </c>
      <c r="J858" s="58" t="str">
        <f>IF(B858="","",IF(ISBLANK(D858),MIN(C858-H858,Payment!prev_int_balance+E858),0))</f>
        <v/>
      </c>
      <c r="K858" s="58" t="str">
        <f>IF(B858="","",(Payment!prev_int_balance+E858)-J858)</f>
        <v/>
      </c>
      <c r="L858" s="58" t="str">
        <f t="shared" si="0"/>
        <v/>
      </c>
      <c r="M858" s="58" t="str">
        <f>IF(B858="","",Payment!prev_prin_balance-L858)</f>
        <v/>
      </c>
      <c r="N858" s="58" t="str">
        <f t="shared" si="1"/>
        <v/>
      </c>
      <c r="O858" s="31"/>
      <c r="P858" s="78"/>
      <c r="Q858" s="31"/>
      <c r="R858" s="31"/>
      <c r="S858" s="31"/>
      <c r="T858" s="31"/>
      <c r="U858" s="31"/>
      <c r="V858" s="31"/>
      <c r="W858" s="31"/>
      <c r="X858" s="31"/>
      <c r="Y858" s="31"/>
      <c r="Z858" s="31"/>
    </row>
    <row r="859" spans="1:26" ht="12.75" customHeight="1" x14ac:dyDescent="0.3">
      <c r="A859" s="51" t="str">
        <f>IF(OR(Payment!prev_total_owed&lt;=0,Payment!prev_total_owed=""),"",Payment!prev_pmt_num+1)</f>
        <v/>
      </c>
      <c r="B859" s="84"/>
      <c r="C859" s="99"/>
      <c r="D859" s="100"/>
      <c r="E859" s="58" t="str">
        <f>IF(B859="","",ROUND((B859-Payment!prev_date)*$N$8*Payment!prev_prin_balance,2))</f>
        <v/>
      </c>
      <c r="F859" s="56"/>
      <c r="G859" s="99"/>
      <c r="H859" s="99"/>
      <c r="I859" s="58" t="str">
        <f>IF(B859="","",Payment!prev_fee_balance+G859-H859)</f>
        <v/>
      </c>
      <c r="J859" s="58" t="str">
        <f>IF(B859="","",IF(ISBLANK(D859),MIN(C859-H859,Payment!prev_int_balance+E859),0))</f>
        <v/>
      </c>
      <c r="K859" s="58" t="str">
        <f>IF(B859="","",(Payment!prev_int_balance+E859)-J859)</f>
        <v/>
      </c>
      <c r="L859" s="58" t="str">
        <f t="shared" si="0"/>
        <v/>
      </c>
      <c r="M859" s="58" t="str">
        <f>IF(B859="","",Payment!prev_prin_balance-L859)</f>
        <v/>
      </c>
      <c r="N859" s="58" t="str">
        <f t="shared" si="1"/>
        <v/>
      </c>
      <c r="O859" s="31"/>
      <c r="P859" s="78"/>
      <c r="Q859" s="31"/>
      <c r="R859" s="31"/>
      <c r="S859" s="31"/>
      <c r="T859" s="31"/>
      <c r="U859" s="31"/>
      <c r="V859" s="31"/>
      <c r="W859" s="31"/>
      <c r="X859" s="31"/>
      <c r="Y859" s="31"/>
      <c r="Z859" s="31"/>
    </row>
    <row r="860" spans="1:26" ht="12.75" customHeight="1" x14ac:dyDescent="0.3">
      <c r="A860" s="51" t="str">
        <f>IF(OR(Payment!prev_total_owed&lt;=0,Payment!prev_total_owed=""),"",Payment!prev_pmt_num+1)</f>
        <v/>
      </c>
      <c r="B860" s="84"/>
      <c r="C860" s="99"/>
      <c r="D860" s="100"/>
      <c r="E860" s="58" t="str">
        <f>IF(B860="","",ROUND((B860-Payment!prev_date)*$N$8*Payment!prev_prin_balance,2))</f>
        <v/>
      </c>
      <c r="F860" s="56"/>
      <c r="G860" s="99"/>
      <c r="H860" s="99"/>
      <c r="I860" s="58" t="str">
        <f>IF(B860="","",Payment!prev_fee_balance+G860-H860)</f>
        <v/>
      </c>
      <c r="J860" s="58" t="str">
        <f>IF(B860="","",IF(ISBLANK(D860),MIN(C860-H860,Payment!prev_int_balance+E860),0))</f>
        <v/>
      </c>
      <c r="K860" s="58" t="str">
        <f>IF(B860="","",(Payment!prev_int_balance+E860)-J860)</f>
        <v/>
      </c>
      <c r="L860" s="58" t="str">
        <f t="shared" si="0"/>
        <v/>
      </c>
      <c r="M860" s="58" t="str">
        <f>IF(B860="","",Payment!prev_prin_balance-L860)</f>
        <v/>
      </c>
      <c r="N860" s="58" t="str">
        <f t="shared" si="1"/>
        <v/>
      </c>
      <c r="O860" s="31"/>
      <c r="P860" s="78"/>
      <c r="Q860" s="31"/>
      <c r="R860" s="31"/>
      <c r="S860" s="31"/>
      <c r="T860" s="31"/>
      <c r="U860" s="31"/>
      <c r="V860" s="31"/>
      <c r="W860" s="31"/>
      <c r="X860" s="31"/>
      <c r="Y860" s="31"/>
      <c r="Z860" s="31"/>
    </row>
    <row r="861" spans="1:26" ht="12.75" customHeight="1" x14ac:dyDescent="0.3">
      <c r="A861" s="51" t="str">
        <f>IF(OR(Payment!prev_total_owed&lt;=0,Payment!prev_total_owed=""),"",Payment!prev_pmt_num+1)</f>
        <v/>
      </c>
      <c r="B861" s="84"/>
      <c r="C861" s="99"/>
      <c r="D861" s="100"/>
      <c r="E861" s="58" t="str">
        <f>IF(B861="","",ROUND((B861-Payment!prev_date)*$N$8*Payment!prev_prin_balance,2))</f>
        <v/>
      </c>
      <c r="F861" s="56"/>
      <c r="G861" s="99"/>
      <c r="H861" s="99"/>
      <c r="I861" s="58" t="str">
        <f>IF(B861="","",Payment!prev_fee_balance+G861-H861)</f>
        <v/>
      </c>
      <c r="J861" s="58" t="str">
        <f>IF(B861="","",IF(ISBLANK(D861),MIN(C861-H861,Payment!prev_int_balance+E861),0))</f>
        <v/>
      </c>
      <c r="K861" s="58" t="str">
        <f>IF(B861="","",(Payment!prev_int_balance+E861)-J861)</f>
        <v/>
      </c>
      <c r="L861" s="58" t="str">
        <f t="shared" si="0"/>
        <v/>
      </c>
      <c r="M861" s="58" t="str">
        <f>IF(B861="","",Payment!prev_prin_balance-L861)</f>
        <v/>
      </c>
      <c r="N861" s="58" t="str">
        <f t="shared" si="1"/>
        <v/>
      </c>
      <c r="O861" s="31"/>
      <c r="P861" s="78"/>
      <c r="Q861" s="31"/>
      <c r="R861" s="31"/>
      <c r="S861" s="31"/>
      <c r="T861" s="31"/>
      <c r="U861" s="31"/>
      <c r="V861" s="31"/>
      <c r="W861" s="31"/>
      <c r="X861" s="31"/>
      <c r="Y861" s="31"/>
      <c r="Z861" s="31"/>
    </row>
    <row r="862" spans="1:26" ht="12.75" customHeight="1" x14ac:dyDescent="0.3">
      <c r="A862" s="51" t="str">
        <f>IF(OR(Payment!prev_total_owed&lt;=0,Payment!prev_total_owed=""),"",Payment!prev_pmt_num+1)</f>
        <v/>
      </c>
      <c r="B862" s="84"/>
      <c r="C862" s="99"/>
      <c r="D862" s="100"/>
      <c r="E862" s="58" t="str">
        <f>IF(B862="","",ROUND((B862-Payment!prev_date)*$N$8*Payment!prev_prin_balance,2))</f>
        <v/>
      </c>
      <c r="F862" s="56"/>
      <c r="G862" s="99"/>
      <c r="H862" s="99"/>
      <c r="I862" s="58" t="str">
        <f>IF(B862="","",Payment!prev_fee_balance+G862-H862)</f>
        <v/>
      </c>
      <c r="J862" s="58" t="str">
        <f>IF(B862="","",IF(ISBLANK(D862),MIN(C862-H862,Payment!prev_int_balance+E862),0))</f>
        <v/>
      </c>
      <c r="K862" s="58" t="str">
        <f>IF(B862="","",(Payment!prev_int_balance+E862)-J862)</f>
        <v/>
      </c>
      <c r="L862" s="58" t="str">
        <f t="shared" si="0"/>
        <v/>
      </c>
      <c r="M862" s="58" t="str">
        <f>IF(B862="","",Payment!prev_prin_balance-L862)</f>
        <v/>
      </c>
      <c r="N862" s="58" t="str">
        <f t="shared" si="1"/>
        <v/>
      </c>
      <c r="O862" s="31"/>
      <c r="P862" s="78"/>
      <c r="Q862" s="31"/>
      <c r="R862" s="31"/>
      <c r="S862" s="31"/>
      <c r="T862" s="31"/>
      <c r="U862" s="31"/>
      <c r="V862" s="31"/>
      <c r="W862" s="31"/>
      <c r="X862" s="31"/>
      <c r="Y862" s="31"/>
      <c r="Z862" s="31"/>
    </row>
    <row r="863" spans="1:26" ht="12.75" customHeight="1" x14ac:dyDescent="0.3">
      <c r="A863" s="51" t="str">
        <f>IF(OR(Payment!prev_total_owed&lt;=0,Payment!prev_total_owed=""),"",Payment!prev_pmt_num+1)</f>
        <v/>
      </c>
      <c r="B863" s="84"/>
      <c r="C863" s="99"/>
      <c r="D863" s="100"/>
      <c r="E863" s="58" t="str">
        <f>IF(B863="","",ROUND((B863-Payment!prev_date)*$N$8*Payment!prev_prin_balance,2))</f>
        <v/>
      </c>
      <c r="F863" s="56"/>
      <c r="G863" s="99"/>
      <c r="H863" s="99"/>
      <c r="I863" s="58" t="str">
        <f>IF(B863="","",Payment!prev_fee_balance+G863-H863)</f>
        <v/>
      </c>
      <c r="J863" s="58" t="str">
        <f>IF(B863="","",IF(ISBLANK(D863),MIN(C863-H863,Payment!prev_int_balance+E863),0))</f>
        <v/>
      </c>
      <c r="K863" s="58" t="str">
        <f>IF(B863="","",(Payment!prev_int_balance+E863)-J863)</f>
        <v/>
      </c>
      <c r="L863" s="58" t="str">
        <f t="shared" si="0"/>
        <v/>
      </c>
      <c r="M863" s="58" t="str">
        <f>IF(B863="","",Payment!prev_prin_balance-L863)</f>
        <v/>
      </c>
      <c r="N863" s="58" t="str">
        <f t="shared" si="1"/>
        <v/>
      </c>
      <c r="O863" s="31"/>
      <c r="P863" s="78"/>
      <c r="Q863" s="31"/>
      <c r="R863" s="31"/>
      <c r="S863" s="31"/>
      <c r="T863" s="31"/>
      <c r="U863" s="31"/>
      <c r="V863" s="31"/>
      <c r="W863" s="31"/>
      <c r="X863" s="31"/>
      <c r="Y863" s="31"/>
      <c r="Z863" s="31"/>
    </row>
    <row r="864" spans="1:26" ht="12.75" customHeight="1" x14ac:dyDescent="0.3">
      <c r="A864" s="51" t="str">
        <f>IF(OR(Payment!prev_total_owed&lt;=0,Payment!prev_total_owed=""),"",Payment!prev_pmt_num+1)</f>
        <v/>
      </c>
      <c r="B864" s="84"/>
      <c r="C864" s="99"/>
      <c r="D864" s="100"/>
      <c r="E864" s="58" t="str">
        <f>IF(B864="","",ROUND((B864-Payment!prev_date)*$N$8*Payment!prev_prin_balance,2))</f>
        <v/>
      </c>
      <c r="F864" s="56"/>
      <c r="G864" s="99"/>
      <c r="H864" s="99"/>
      <c r="I864" s="58" t="str">
        <f>IF(B864="","",Payment!prev_fee_balance+G864-H864)</f>
        <v/>
      </c>
      <c r="J864" s="58" t="str">
        <f>IF(B864="","",IF(ISBLANK(D864),MIN(C864-H864,Payment!prev_int_balance+E864),0))</f>
        <v/>
      </c>
      <c r="K864" s="58" t="str">
        <f>IF(B864="","",(Payment!prev_int_balance+E864)-J864)</f>
        <v/>
      </c>
      <c r="L864" s="58" t="str">
        <f t="shared" si="0"/>
        <v/>
      </c>
      <c r="M864" s="58" t="str">
        <f>IF(B864="","",Payment!prev_prin_balance-L864)</f>
        <v/>
      </c>
      <c r="N864" s="58" t="str">
        <f t="shared" si="1"/>
        <v/>
      </c>
      <c r="O864" s="31"/>
      <c r="P864" s="78"/>
      <c r="Q864" s="31"/>
      <c r="R864" s="31"/>
      <c r="S864" s="31"/>
      <c r="T864" s="31"/>
      <c r="U864" s="31"/>
      <c r="V864" s="31"/>
      <c r="W864" s="31"/>
      <c r="X864" s="31"/>
      <c r="Y864" s="31"/>
      <c r="Z864" s="31"/>
    </row>
    <row r="865" spans="1:26" ht="12.75" customHeight="1" x14ac:dyDescent="0.3">
      <c r="A865" s="51" t="str">
        <f>IF(OR(Payment!prev_total_owed&lt;=0,Payment!prev_total_owed=""),"",Payment!prev_pmt_num+1)</f>
        <v/>
      </c>
      <c r="B865" s="84"/>
      <c r="C865" s="99"/>
      <c r="D865" s="100"/>
      <c r="E865" s="58" t="str">
        <f>IF(B865="","",ROUND((B865-Payment!prev_date)*$N$8*Payment!prev_prin_balance,2))</f>
        <v/>
      </c>
      <c r="F865" s="56"/>
      <c r="G865" s="99"/>
      <c r="H865" s="99"/>
      <c r="I865" s="58" t="str">
        <f>IF(B865="","",Payment!prev_fee_balance+G865-H865)</f>
        <v/>
      </c>
      <c r="J865" s="58" t="str">
        <f>IF(B865="","",IF(ISBLANK(D865),MIN(C865-H865,Payment!prev_int_balance+E865),0))</f>
        <v/>
      </c>
      <c r="K865" s="58" t="str">
        <f>IF(B865="","",(Payment!prev_int_balance+E865)-J865)</f>
        <v/>
      </c>
      <c r="L865" s="58" t="str">
        <f t="shared" si="0"/>
        <v/>
      </c>
      <c r="M865" s="58" t="str">
        <f>IF(B865="","",Payment!prev_prin_balance-L865)</f>
        <v/>
      </c>
      <c r="N865" s="58" t="str">
        <f t="shared" si="1"/>
        <v/>
      </c>
      <c r="O865" s="31"/>
      <c r="P865" s="78"/>
      <c r="Q865" s="31"/>
      <c r="R865" s="31"/>
      <c r="S865" s="31"/>
      <c r="T865" s="31"/>
      <c r="U865" s="31"/>
      <c r="V865" s="31"/>
      <c r="W865" s="31"/>
      <c r="X865" s="31"/>
      <c r="Y865" s="31"/>
      <c r="Z865" s="31"/>
    </row>
    <row r="866" spans="1:26" ht="12.75" customHeight="1" x14ac:dyDescent="0.3">
      <c r="A866" s="51" t="str">
        <f>IF(OR(Payment!prev_total_owed&lt;=0,Payment!prev_total_owed=""),"",Payment!prev_pmt_num+1)</f>
        <v/>
      </c>
      <c r="B866" s="84"/>
      <c r="C866" s="99"/>
      <c r="D866" s="100"/>
      <c r="E866" s="58" t="str">
        <f>IF(B866="","",ROUND((B866-Payment!prev_date)*$N$8*Payment!prev_prin_balance,2))</f>
        <v/>
      </c>
      <c r="F866" s="56"/>
      <c r="G866" s="99"/>
      <c r="H866" s="99"/>
      <c r="I866" s="58" t="str">
        <f>IF(B866="","",Payment!prev_fee_balance+G866-H866)</f>
        <v/>
      </c>
      <c r="J866" s="58" t="str">
        <f>IF(B866="","",IF(ISBLANK(D866),MIN(C866-H866,Payment!prev_int_balance+E866),0))</f>
        <v/>
      </c>
      <c r="K866" s="58" t="str">
        <f>IF(B866="","",(Payment!prev_int_balance+E866)-J866)</f>
        <v/>
      </c>
      <c r="L866" s="58" t="str">
        <f t="shared" si="0"/>
        <v/>
      </c>
      <c r="M866" s="58" t="str">
        <f>IF(B866="","",Payment!prev_prin_balance-L866)</f>
        <v/>
      </c>
      <c r="N866" s="58" t="str">
        <f t="shared" si="1"/>
        <v/>
      </c>
      <c r="O866" s="31"/>
      <c r="P866" s="78"/>
      <c r="Q866" s="31"/>
      <c r="R866" s="31"/>
      <c r="S866" s="31"/>
      <c r="T866" s="31"/>
      <c r="U866" s="31"/>
      <c r="V866" s="31"/>
      <c r="W866" s="31"/>
      <c r="X866" s="31"/>
      <c r="Y866" s="31"/>
      <c r="Z866" s="31"/>
    </row>
    <row r="867" spans="1:26" ht="12.75" customHeight="1" x14ac:dyDescent="0.3">
      <c r="A867" s="51" t="str">
        <f>IF(OR(Payment!prev_total_owed&lt;=0,Payment!prev_total_owed=""),"",Payment!prev_pmt_num+1)</f>
        <v/>
      </c>
      <c r="B867" s="84"/>
      <c r="C867" s="99"/>
      <c r="D867" s="100"/>
      <c r="E867" s="58" t="str">
        <f>IF(B867="","",ROUND((B867-Payment!prev_date)*$N$8*Payment!prev_prin_balance,2))</f>
        <v/>
      </c>
      <c r="F867" s="56"/>
      <c r="G867" s="99"/>
      <c r="H867" s="99"/>
      <c r="I867" s="58" t="str">
        <f>IF(B867="","",Payment!prev_fee_balance+G867-H867)</f>
        <v/>
      </c>
      <c r="J867" s="58" t="str">
        <f>IF(B867="","",IF(ISBLANK(D867),MIN(C867-H867,Payment!prev_int_balance+E867),0))</f>
        <v/>
      </c>
      <c r="K867" s="58" t="str">
        <f>IF(B867="","",(Payment!prev_int_balance+E867)-J867)</f>
        <v/>
      </c>
      <c r="L867" s="58" t="str">
        <f t="shared" si="0"/>
        <v/>
      </c>
      <c r="M867" s="58" t="str">
        <f>IF(B867="","",Payment!prev_prin_balance-L867)</f>
        <v/>
      </c>
      <c r="N867" s="58" t="str">
        <f t="shared" si="1"/>
        <v/>
      </c>
      <c r="O867" s="31"/>
      <c r="P867" s="78"/>
      <c r="Q867" s="31"/>
      <c r="R867" s="31"/>
      <c r="S867" s="31"/>
      <c r="T867" s="31"/>
      <c r="U867" s="31"/>
      <c r="V867" s="31"/>
      <c r="W867" s="31"/>
      <c r="X867" s="31"/>
      <c r="Y867" s="31"/>
      <c r="Z867" s="31"/>
    </row>
    <row r="868" spans="1:26" ht="12.75" customHeight="1" x14ac:dyDescent="0.3">
      <c r="A868" s="51" t="str">
        <f>IF(OR(Payment!prev_total_owed&lt;=0,Payment!prev_total_owed=""),"",Payment!prev_pmt_num+1)</f>
        <v/>
      </c>
      <c r="B868" s="84"/>
      <c r="C868" s="99"/>
      <c r="D868" s="100"/>
      <c r="E868" s="58" t="str">
        <f>IF(B868="","",ROUND((B868-Payment!prev_date)*$N$8*Payment!prev_prin_balance,2))</f>
        <v/>
      </c>
      <c r="F868" s="56"/>
      <c r="G868" s="99"/>
      <c r="H868" s="99"/>
      <c r="I868" s="58" t="str">
        <f>IF(B868="","",Payment!prev_fee_balance+G868-H868)</f>
        <v/>
      </c>
      <c r="J868" s="58" t="str">
        <f>IF(B868="","",IF(ISBLANK(D868),MIN(C868-H868,Payment!prev_int_balance+E868),0))</f>
        <v/>
      </c>
      <c r="K868" s="58" t="str">
        <f>IF(B868="","",(Payment!prev_int_balance+E868)-J868)</f>
        <v/>
      </c>
      <c r="L868" s="58" t="str">
        <f t="shared" si="0"/>
        <v/>
      </c>
      <c r="M868" s="58" t="str">
        <f>IF(B868="","",Payment!prev_prin_balance-L868)</f>
        <v/>
      </c>
      <c r="N868" s="58" t="str">
        <f t="shared" si="1"/>
        <v/>
      </c>
      <c r="O868" s="31"/>
      <c r="P868" s="78"/>
      <c r="Q868" s="31"/>
      <c r="R868" s="31"/>
      <c r="S868" s="31"/>
      <c r="T868" s="31"/>
      <c r="U868" s="31"/>
      <c r="V868" s="31"/>
      <c r="W868" s="31"/>
      <c r="X868" s="31"/>
      <c r="Y868" s="31"/>
      <c r="Z868" s="31"/>
    </row>
    <row r="869" spans="1:26" ht="12.75" customHeight="1" x14ac:dyDescent="0.3">
      <c r="A869" s="51" t="str">
        <f>IF(OR(Payment!prev_total_owed&lt;=0,Payment!prev_total_owed=""),"",Payment!prev_pmt_num+1)</f>
        <v/>
      </c>
      <c r="B869" s="84"/>
      <c r="C869" s="99"/>
      <c r="D869" s="100"/>
      <c r="E869" s="58" t="str">
        <f>IF(B869="","",ROUND((B869-Payment!prev_date)*$N$8*Payment!prev_prin_balance,2))</f>
        <v/>
      </c>
      <c r="F869" s="56"/>
      <c r="G869" s="99"/>
      <c r="H869" s="99"/>
      <c r="I869" s="58" t="str">
        <f>IF(B869="","",Payment!prev_fee_balance+G869-H869)</f>
        <v/>
      </c>
      <c r="J869" s="58" t="str">
        <f>IF(B869="","",IF(ISBLANK(D869),MIN(C869-H869,Payment!prev_int_balance+E869),0))</f>
        <v/>
      </c>
      <c r="K869" s="58" t="str">
        <f>IF(B869="","",(Payment!prev_int_balance+E869)-J869)</f>
        <v/>
      </c>
      <c r="L869" s="58" t="str">
        <f t="shared" si="0"/>
        <v/>
      </c>
      <c r="M869" s="58" t="str">
        <f>IF(B869="","",Payment!prev_prin_balance-L869)</f>
        <v/>
      </c>
      <c r="N869" s="58" t="str">
        <f t="shared" si="1"/>
        <v/>
      </c>
      <c r="O869" s="31"/>
      <c r="P869" s="78"/>
      <c r="Q869" s="31"/>
      <c r="R869" s="31"/>
      <c r="S869" s="31"/>
      <c r="T869" s="31"/>
      <c r="U869" s="31"/>
      <c r="V869" s="31"/>
      <c r="W869" s="31"/>
      <c r="X869" s="31"/>
      <c r="Y869" s="31"/>
      <c r="Z869" s="31"/>
    </row>
    <row r="870" spans="1:26" ht="12.75" customHeight="1" x14ac:dyDescent="0.3">
      <c r="A870" s="51" t="str">
        <f>IF(OR(Payment!prev_total_owed&lt;=0,Payment!prev_total_owed=""),"",Payment!prev_pmt_num+1)</f>
        <v/>
      </c>
      <c r="B870" s="84"/>
      <c r="C870" s="99"/>
      <c r="D870" s="100"/>
      <c r="E870" s="58" t="str">
        <f>IF(B870="","",ROUND((B870-Payment!prev_date)*$N$8*Payment!prev_prin_balance,2))</f>
        <v/>
      </c>
      <c r="F870" s="56"/>
      <c r="G870" s="99"/>
      <c r="H870" s="99"/>
      <c r="I870" s="58" t="str">
        <f>IF(B870="","",Payment!prev_fee_balance+G870-H870)</f>
        <v/>
      </c>
      <c r="J870" s="58" t="str">
        <f>IF(B870="","",IF(ISBLANK(D870),MIN(C870-H870,Payment!prev_int_balance+E870),0))</f>
        <v/>
      </c>
      <c r="K870" s="58" t="str">
        <f>IF(B870="","",(Payment!prev_int_balance+E870)-J870)</f>
        <v/>
      </c>
      <c r="L870" s="58" t="str">
        <f t="shared" si="0"/>
        <v/>
      </c>
      <c r="M870" s="58" t="str">
        <f>IF(B870="","",Payment!prev_prin_balance-L870)</f>
        <v/>
      </c>
      <c r="N870" s="58" t="str">
        <f t="shared" si="1"/>
        <v/>
      </c>
      <c r="O870" s="31"/>
      <c r="P870" s="78"/>
      <c r="Q870" s="31"/>
      <c r="R870" s="31"/>
      <c r="S870" s="31"/>
      <c r="T870" s="31"/>
      <c r="U870" s="31"/>
      <c r="V870" s="31"/>
      <c r="W870" s="31"/>
      <c r="X870" s="31"/>
      <c r="Y870" s="31"/>
      <c r="Z870" s="31"/>
    </row>
    <row r="871" spans="1:26" ht="12.75" customHeight="1" x14ac:dyDescent="0.3">
      <c r="A871" s="51" t="str">
        <f>IF(OR(Payment!prev_total_owed&lt;=0,Payment!prev_total_owed=""),"",Payment!prev_pmt_num+1)</f>
        <v/>
      </c>
      <c r="B871" s="84"/>
      <c r="C871" s="99"/>
      <c r="D871" s="100"/>
      <c r="E871" s="58" t="str">
        <f>IF(B871="","",ROUND((B871-Payment!prev_date)*$N$8*Payment!prev_prin_balance,2))</f>
        <v/>
      </c>
      <c r="F871" s="56"/>
      <c r="G871" s="99"/>
      <c r="H871" s="99"/>
      <c r="I871" s="58" t="str">
        <f>IF(B871="","",Payment!prev_fee_balance+G871-H871)</f>
        <v/>
      </c>
      <c r="J871" s="58" t="str">
        <f>IF(B871="","",IF(ISBLANK(D871),MIN(C871-H871,Payment!prev_int_balance+E871),0))</f>
        <v/>
      </c>
      <c r="K871" s="58" t="str">
        <f>IF(B871="","",(Payment!prev_int_balance+E871)-J871)</f>
        <v/>
      </c>
      <c r="L871" s="58" t="str">
        <f t="shared" si="0"/>
        <v/>
      </c>
      <c r="M871" s="58" t="str">
        <f>IF(B871="","",Payment!prev_prin_balance-L871)</f>
        <v/>
      </c>
      <c r="N871" s="58" t="str">
        <f t="shared" si="1"/>
        <v/>
      </c>
      <c r="O871" s="31"/>
      <c r="P871" s="78"/>
      <c r="Q871" s="31"/>
      <c r="R871" s="31"/>
      <c r="S871" s="31"/>
      <c r="T871" s="31"/>
      <c r="U871" s="31"/>
      <c r="V871" s="31"/>
      <c r="W871" s="31"/>
      <c r="X871" s="31"/>
      <c r="Y871" s="31"/>
      <c r="Z871" s="31"/>
    </row>
    <row r="872" spans="1:26" ht="12.75" customHeight="1" x14ac:dyDescent="0.3">
      <c r="A872" s="51" t="str">
        <f>IF(OR(Payment!prev_total_owed&lt;=0,Payment!prev_total_owed=""),"",Payment!prev_pmt_num+1)</f>
        <v/>
      </c>
      <c r="B872" s="84"/>
      <c r="C872" s="99"/>
      <c r="D872" s="100"/>
      <c r="E872" s="58" t="str">
        <f>IF(B872="","",ROUND((B872-Payment!prev_date)*$N$8*Payment!prev_prin_balance,2))</f>
        <v/>
      </c>
      <c r="F872" s="56"/>
      <c r="G872" s="99"/>
      <c r="H872" s="99"/>
      <c r="I872" s="58" t="str">
        <f>IF(B872="","",Payment!prev_fee_balance+G872-H872)</f>
        <v/>
      </c>
      <c r="J872" s="58" t="str">
        <f>IF(B872="","",IF(ISBLANK(D872),MIN(C872-H872,Payment!prev_int_balance+E872),0))</f>
        <v/>
      </c>
      <c r="K872" s="58" t="str">
        <f>IF(B872="","",(Payment!prev_int_balance+E872)-J872)</f>
        <v/>
      </c>
      <c r="L872" s="58" t="str">
        <f t="shared" si="0"/>
        <v/>
      </c>
      <c r="M872" s="58" t="str">
        <f>IF(B872="","",Payment!prev_prin_balance-L872)</f>
        <v/>
      </c>
      <c r="N872" s="58" t="str">
        <f t="shared" si="1"/>
        <v/>
      </c>
      <c r="O872" s="31"/>
      <c r="P872" s="78"/>
      <c r="Q872" s="31"/>
      <c r="R872" s="31"/>
      <c r="S872" s="31"/>
      <c r="T872" s="31"/>
      <c r="U872" s="31"/>
      <c r="V872" s="31"/>
      <c r="W872" s="31"/>
      <c r="X872" s="31"/>
      <c r="Y872" s="31"/>
      <c r="Z872" s="31"/>
    </row>
    <row r="873" spans="1:26" ht="12.75" customHeight="1" x14ac:dyDescent="0.3">
      <c r="A873" s="51" t="str">
        <f>IF(OR(Payment!prev_total_owed&lt;=0,Payment!prev_total_owed=""),"",Payment!prev_pmt_num+1)</f>
        <v/>
      </c>
      <c r="B873" s="84"/>
      <c r="C873" s="99"/>
      <c r="D873" s="100"/>
      <c r="E873" s="58" t="str">
        <f>IF(B873="","",ROUND((B873-Payment!prev_date)*$N$8*Payment!prev_prin_balance,2))</f>
        <v/>
      </c>
      <c r="F873" s="56"/>
      <c r="G873" s="99"/>
      <c r="H873" s="99"/>
      <c r="I873" s="58" t="str">
        <f>IF(B873="","",Payment!prev_fee_balance+G873-H873)</f>
        <v/>
      </c>
      <c r="J873" s="58" t="str">
        <f>IF(B873="","",IF(ISBLANK(D873),MIN(C873-H873,Payment!prev_int_balance+E873),0))</f>
        <v/>
      </c>
      <c r="K873" s="58" t="str">
        <f>IF(B873="","",(Payment!prev_int_balance+E873)-J873)</f>
        <v/>
      </c>
      <c r="L873" s="58" t="str">
        <f t="shared" si="0"/>
        <v/>
      </c>
      <c r="M873" s="58" t="str">
        <f>IF(B873="","",Payment!prev_prin_balance-L873)</f>
        <v/>
      </c>
      <c r="N873" s="58" t="str">
        <f t="shared" si="1"/>
        <v/>
      </c>
      <c r="O873" s="31"/>
      <c r="P873" s="78"/>
      <c r="Q873" s="31"/>
      <c r="R873" s="31"/>
      <c r="S873" s="31"/>
      <c r="T873" s="31"/>
      <c r="U873" s="31"/>
      <c r="V873" s="31"/>
      <c r="W873" s="31"/>
      <c r="X873" s="31"/>
      <c r="Y873" s="31"/>
      <c r="Z873" s="31"/>
    </row>
    <row r="874" spans="1:26" ht="12.75" customHeight="1" x14ac:dyDescent="0.3">
      <c r="A874" s="51" t="str">
        <f>IF(OR(Payment!prev_total_owed&lt;=0,Payment!prev_total_owed=""),"",Payment!prev_pmt_num+1)</f>
        <v/>
      </c>
      <c r="B874" s="84"/>
      <c r="C874" s="99"/>
      <c r="D874" s="100"/>
      <c r="E874" s="58" t="str">
        <f>IF(B874="","",ROUND((B874-Payment!prev_date)*$N$8*Payment!prev_prin_balance,2))</f>
        <v/>
      </c>
      <c r="F874" s="56"/>
      <c r="G874" s="99"/>
      <c r="H874" s="99"/>
      <c r="I874" s="58" t="str">
        <f>IF(B874="","",Payment!prev_fee_balance+G874-H874)</f>
        <v/>
      </c>
      <c r="J874" s="58" t="str">
        <f>IF(B874="","",IF(ISBLANK(D874),MIN(C874-H874,Payment!prev_int_balance+E874),0))</f>
        <v/>
      </c>
      <c r="K874" s="58" t="str">
        <f>IF(B874="","",(Payment!prev_int_balance+E874)-J874)</f>
        <v/>
      </c>
      <c r="L874" s="58" t="str">
        <f t="shared" si="0"/>
        <v/>
      </c>
      <c r="M874" s="58" t="str">
        <f>IF(B874="","",Payment!prev_prin_balance-L874)</f>
        <v/>
      </c>
      <c r="N874" s="58" t="str">
        <f t="shared" si="1"/>
        <v/>
      </c>
      <c r="O874" s="31"/>
      <c r="P874" s="78"/>
      <c r="Q874" s="31"/>
      <c r="R874" s="31"/>
      <c r="S874" s="31"/>
      <c r="T874" s="31"/>
      <c r="U874" s="31"/>
      <c r="V874" s="31"/>
      <c r="W874" s="31"/>
      <c r="X874" s="31"/>
      <c r="Y874" s="31"/>
      <c r="Z874" s="31"/>
    </row>
    <row r="875" spans="1:26" ht="12.75" customHeight="1" x14ac:dyDescent="0.3">
      <c r="A875" s="51" t="str">
        <f>IF(OR(Payment!prev_total_owed&lt;=0,Payment!prev_total_owed=""),"",Payment!prev_pmt_num+1)</f>
        <v/>
      </c>
      <c r="B875" s="84"/>
      <c r="C875" s="99"/>
      <c r="D875" s="100"/>
      <c r="E875" s="58" t="str">
        <f>IF(B875="","",ROUND((B875-Payment!prev_date)*$N$8*Payment!prev_prin_balance,2))</f>
        <v/>
      </c>
      <c r="F875" s="56"/>
      <c r="G875" s="99"/>
      <c r="H875" s="99"/>
      <c r="I875" s="58" t="str">
        <f>IF(B875="","",Payment!prev_fee_balance+G875-H875)</f>
        <v/>
      </c>
      <c r="J875" s="58" t="str">
        <f>IF(B875="","",IF(ISBLANK(D875),MIN(C875-H875,Payment!prev_int_balance+E875),0))</f>
        <v/>
      </c>
      <c r="K875" s="58" t="str">
        <f>IF(B875="","",(Payment!prev_int_balance+E875)-J875)</f>
        <v/>
      </c>
      <c r="L875" s="58" t="str">
        <f t="shared" si="0"/>
        <v/>
      </c>
      <c r="M875" s="58" t="str">
        <f>IF(B875="","",Payment!prev_prin_balance-L875)</f>
        <v/>
      </c>
      <c r="N875" s="58" t="str">
        <f t="shared" si="1"/>
        <v/>
      </c>
      <c r="O875" s="31"/>
      <c r="P875" s="78"/>
      <c r="Q875" s="31"/>
      <c r="R875" s="31"/>
      <c r="S875" s="31"/>
      <c r="T875" s="31"/>
      <c r="U875" s="31"/>
      <c r="V875" s="31"/>
      <c r="W875" s="31"/>
      <c r="X875" s="31"/>
      <c r="Y875" s="31"/>
      <c r="Z875" s="31"/>
    </row>
    <row r="876" spans="1:26" ht="12.75" customHeight="1" x14ac:dyDescent="0.3">
      <c r="A876" s="51" t="str">
        <f>IF(OR(Payment!prev_total_owed&lt;=0,Payment!prev_total_owed=""),"",Payment!prev_pmt_num+1)</f>
        <v/>
      </c>
      <c r="B876" s="84"/>
      <c r="C876" s="99"/>
      <c r="D876" s="100"/>
      <c r="E876" s="58" t="str">
        <f>IF(B876="","",ROUND((B876-Payment!prev_date)*$N$8*Payment!prev_prin_balance,2))</f>
        <v/>
      </c>
      <c r="F876" s="56"/>
      <c r="G876" s="99"/>
      <c r="H876" s="99"/>
      <c r="I876" s="58" t="str">
        <f>IF(B876="","",Payment!prev_fee_balance+G876-H876)</f>
        <v/>
      </c>
      <c r="J876" s="58" t="str">
        <f>IF(B876="","",IF(ISBLANK(D876),MIN(C876-H876,Payment!prev_int_balance+E876),0))</f>
        <v/>
      </c>
      <c r="K876" s="58" t="str">
        <f>IF(B876="","",(Payment!prev_int_balance+E876)-J876)</f>
        <v/>
      </c>
      <c r="L876" s="58" t="str">
        <f t="shared" si="0"/>
        <v/>
      </c>
      <c r="M876" s="58" t="str">
        <f>IF(B876="","",Payment!prev_prin_balance-L876)</f>
        <v/>
      </c>
      <c r="N876" s="58" t="str">
        <f t="shared" si="1"/>
        <v/>
      </c>
      <c r="O876" s="31"/>
      <c r="P876" s="78"/>
      <c r="Q876" s="31"/>
      <c r="R876" s="31"/>
      <c r="S876" s="31"/>
      <c r="T876" s="31"/>
      <c r="U876" s="31"/>
      <c r="V876" s="31"/>
      <c r="W876" s="31"/>
      <c r="X876" s="31"/>
      <c r="Y876" s="31"/>
      <c r="Z876" s="31"/>
    </row>
    <row r="877" spans="1:26" ht="12.75" customHeight="1" x14ac:dyDescent="0.3">
      <c r="A877" s="51" t="str">
        <f>IF(OR(Payment!prev_total_owed&lt;=0,Payment!prev_total_owed=""),"",Payment!prev_pmt_num+1)</f>
        <v/>
      </c>
      <c r="B877" s="84"/>
      <c r="C877" s="99"/>
      <c r="D877" s="100"/>
      <c r="E877" s="58" t="str">
        <f>IF(B877="","",ROUND((B877-Payment!prev_date)*$N$8*Payment!prev_prin_balance,2))</f>
        <v/>
      </c>
      <c r="F877" s="56"/>
      <c r="G877" s="99"/>
      <c r="H877" s="99"/>
      <c r="I877" s="58" t="str">
        <f>IF(B877="","",Payment!prev_fee_balance+G877-H877)</f>
        <v/>
      </c>
      <c r="J877" s="58" t="str">
        <f>IF(B877="","",IF(ISBLANK(D877),MIN(C877-H877,Payment!prev_int_balance+E877),0))</f>
        <v/>
      </c>
      <c r="K877" s="58" t="str">
        <f>IF(B877="","",(Payment!prev_int_balance+E877)-J877)</f>
        <v/>
      </c>
      <c r="L877" s="58" t="str">
        <f t="shared" si="0"/>
        <v/>
      </c>
      <c r="M877" s="58" t="str">
        <f>IF(B877="","",Payment!prev_prin_balance-L877)</f>
        <v/>
      </c>
      <c r="N877" s="58" t="str">
        <f t="shared" si="1"/>
        <v/>
      </c>
      <c r="O877" s="31"/>
      <c r="P877" s="78"/>
      <c r="Q877" s="31"/>
      <c r="R877" s="31"/>
      <c r="S877" s="31"/>
      <c r="T877" s="31"/>
      <c r="U877" s="31"/>
      <c r="V877" s="31"/>
      <c r="W877" s="31"/>
      <c r="X877" s="31"/>
      <c r="Y877" s="31"/>
      <c r="Z877" s="31"/>
    </row>
    <row r="878" spans="1:26" ht="12.75" customHeight="1" x14ac:dyDescent="0.3">
      <c r="A878" s="51" t="str">
        <f>IF(OR(Payment!prev_total_owed&lt;=0,Payment!prev_total_owed=""),"",Payment!prev_pmt_num+1)</f>
        <v/>
      </c>
      <c r="B878" s="84"/>
      <c r="C878" s="99"/>
      <c r="D878" s="100"/>
      <c r="E878" s="58" t="str">
        <f>IF(B878="","",ROUND((B878-Payment!prev_date)*$N$8*Payment!prev_prin_balance,2))</f>
        <v/>
      </c>
      <c r="F878" s="56"/>
      <c r="G878" s="99"/>
      <c r="H878" s="99"/>
      <c r="I878" s="58" t="str">
        <f>IF(B878="","",Payment!prev_fee_balance+G878-H878)</f>
        <v/>
      </c>
      <c r="J878" s="58" t="str">
        <f>IF(B878="","",IF(ISBLANK(D878),MIN(C878-H878,Payment!prev_int_balance+E878),0))</f>
        <v/>
      </c>
      <c r="K878" s="58" t="str">
        <f>IF(B878="","",(Payment!prev_int_balance+E878)-J878)</f>
        <v/>
      </c>
      <c r="L878" s="58" t="str">
        <f t="shared" si="0"/>
        <v/>
      </c>
      <c r="M878" s="58" t="str">
        <f>IF(B878="","",Payment!prev_prin_balance-L878)</f>
        <v/>
      </c>
      <c r="N878" s="58" t="str">
        <f t="shared" si="1"/>
        <v/>
      </c>
      <c r="O878" s="31"/>
      <c r="P878" s="78"/>
      <c r="Q878" s="31"/>
      <c r="R878" s="31"/>
      <c r="S878" s="31"/>
      <c r="T878" s="31"/>
      <c r="U878" s="31"/>
      <c r="V878" s="31"/>
      <c r="W878" s="31"/>
      <c r="X878" s="31"/>
      <c r="Y878" s="31"/>
      <c r="Z878" s="31"/>
    </row>
    <row r="879" spans="1:26" ht="12.75" customHeight="1" x14ac:dyDescent="0.3">
      <c r="A879" s="51" t="str">
        <f>IF(OR(Payment!prev_total_owed&lt;=0,Payment!prev_total_owed=""),"",Payment!prev_pmt_num+1)</f>
        <v/>
      </c>
      <c r="B879" s="84"/>
      <c r="C879" s="99"/>
      <c r="D879" s="100"/>
      <c r="E879" s="58" t="str">
        <f>IF(B879="","",ROUND((B879-Payment!prev_date)*$N$8*Payment!prev_prin_balance,2))</f>
        <v/>
      </c>
      <c r="F879" s="56"/>
      <c r="G879" s="99"/>
      <c r="H879" s="99"/>
      <c r="I879" s="58" t="str">
        <f>IF(B879="","",Payment!prev_fee_balance+G879-H879)</f>
        <v/>
      </c>
      <c r="J879" s="58" t="str">
        <f>IF(B879="","",IF(ISBLANK(D879),MIN(C879-H879,Payment!prev_int_balance+E879),0))</f>
        <v/>
      </c>
      <c r="K879" s="58" t="str">
        <f>IF(B879="","",(Payment!prev_int_balance+E879)-J879)</f>
        <v/>
      </c>
      <c r="L879" s="58" t="str">
        <f t="shared" si="0"/>
        <v/>
      </c>
      <c r="M879" s="58" t="str">
        <f>IF(B879="","",Payment!prev_prin_balance-L879)</f>
        <v/>
      </c>
      <c r="N879" s="58" t="str">
        <f t="shared" si="1"/>
        <v/>
      </c>
      <c r="O879" s="31"/>
      <c r="P879" s="78"/>
      <c r="Q879" s="31"/>
      <c r="R879" s="31"/>
      <c r="S879" s="31"/>
      <c r="T879" s="31"/>
      <c r="U879" s="31"/>
      <c r="V879" s="31"/>
      <c r="W879" s="31"/>
      <c r="X879" s="31"/>
      <c r="Y879" s="31"/>
      <c r="Z879" s="31"/>
    </row>
    <row r="880" spans="1:26" ht="12.75" customHeight="1" x14ac:dyDescent="0.3">
      <c r="A880" s="51" t="str">
        <f>IF(OR(Payment!prev_total_owed&lt;=0,Payment!prev_total_owed=""),"",Payment!prev_pmt_num+1)</f>
        <v/>
      </c>
      <c r="B880" s="84"/>
      <c r="C880" s="99"/>
      <c r="D880" s="100"/>
      <c r="E880" s="58" t="str">
        <f>IF(B880="","",ROUND((B880-Payment!prev_date)*$N$8*Payment!prev_prin_balance,2))</f>
        <v/>
      </c>
      <c r="F880" s="56"/>
      <c r="G880" s="99"/>
      <c r="H880" s="99"/>
      <c r="I880" s="58" t="str">
        <f>IF(B880="","",Payment!prev_fee_balance+G880-H880)</f>
        <v/>
      </c>
      <c r="J880" s="58" t="str">
        <f>IF(B880="","",IF(ISBLANK(D880),MIN(C880-H880,Payment!prev_int_balance+E880),0))</f>
        <v/>
      </c>
      <c r="K880" s="58" t="str">
        <f>IF(B880="","",(Payment!prev_int_balance+E880)-J880)</f>
        <v/>
      </c>
      <c r="L880" s="58" t="str">
        <f t="shared" si="0"/>
        <v/>
      </c>
      <c r="M880" s="58" t="str">
        <f>IF(B880="","",Payment!prev_prin_balance-L880)</f>
        <v/>
      </c>
      <c r="N880" s="58" t="str">
        <f t="shared" si="1"/>
        <v/>
      </c>
      <c r="O880" s="31"/>
      <c r="P880" s="78"/>
      <c r="Q880" s="31"/>
      <c r="R880" s="31"/>
      <c r="S880" s="31"/>
      <c r="T880" s="31"/>
      <c r="U880" s="31"/>
      <c r="V880" s="31"/>
      <c r="W880" s="31"/>
      <c r="X880" s="31"/>
      <c r="Y880" s="31"/>
      <c r="Z880" s="31"/>
    </row>
    <row r="881" spans="1:26" ht="12.75" customHeight="1" x14ac:dyDescent="0.3">
      <c r="A881" s="51" t="str">
        <f>IF(OR(Payment!prev_total_owed&lt;=0,Payment!prev_total_owed=""),"",Payment!prev_pmt_num+1)</f>
        <v/>
      </c>
      <c r="B881" s="84"/>
      <c r="C881" s="99"/>
      <c r="D881" s="100"/>
      <c r="E881" s="58" t="str">
        <f>IF(B881="","",ROUND((B881-Payment!prev_date)*$N$8*Payment!prev_prin_balance,2))</f>
        <v/>
      </c>
      <c r="F881" s="56"/>
      <c r="G881" s="99"/>
      <c r="H881" s="99"/>
      <c r="I881" s="58" t="str">
        <f>IF(B881="","",Payment!prev_fee_balance+G881-H881)</f>
        <v/>
      </c>
      <c r="J881" s="58" t="str">
        <f>IF(B881="","",IF(ISBLANK(D881),MIN(C881-H881,Payment!prev_int_balance+E881),0))</f>
        <v/>
      </c>
      <c r="K881" s="58" t="str">
        <f>IF(B881="","",(Payment!prev_int_balance+E881)-J881)</f>
        <v/>
      </c>
      <c r="L881" s="58" t="str">
        <f t="shared" si="0"/>
        <v/>
      </c>
      <c r="M881" s="58" t="str">
        <f>IF(B881="","",Payment!prev_prin_balance-L881)</f>
        <v/>
      </c>
      <c r="N881" s="58" t="str">
        <f t="shared" si="1"/>
        <v/>
      </c>
      <c r="O881" s="31"/>
      <c r="P881" s="78"/>
      <c r="Q881" s="31"/>
      <c r="R881" s="31"/>
      <c r="S881" s="31"/>
      <c r="T881" s="31"/>
      <c r="U881" s="31"/>
      <c r="V881" s="31"/>
      <c r="W881" s="31"/>
      <c r="X881" s="31"/>
      <c r="Y881" s="31"/>
      <c r="Z881" s="31"/>
    </row>
    <row r="882" spans="1:26" ht="12.75" customHeight="1" x14ac:dyDescent="0.3">
      <c r="A882" s="51" t="str">
        <f>IF(OR(Payment!prev_total_owed&lt;=0,Payment!prev_total_owed=""),"",Payment!prev_pmt_num+1)</f>
        <v/>
      </c>
      <c r="B882" s="84"/>
      <c r="C882" s="99"/>
      <c r="D882" s="100"/>
      <c r="E882" s="58" t="str">
        <f>IF(B882="","",ROUND((B882-Payment!prev_date)*$N$8*Payment!prev_prin_balance,2))</f>
        <v/>
      </c>
      <c r="F882" s="56"/>
      <c r="G882" s="99"/>
      <c r="H882" s="99"/>
      <c r="I882" s="58" t="str">
        <f>IF(B882="","",Payment!prev_fee_balance+G882-H882)</f>
        <v/>
      </c>
      <c r="J882" s="58" t="str">
        <f>IF(B882="","",IF(ISBLANK(D882),MIN(C882-H882,Payment!prev_int_balance+E882),0))</f>
        <v/>
      </c>
      <c r="K882" s="58" t="str">
        <f>IF(B882="","",(Payment!prev_int_balance+E882)-J882)</f>
        <v/>
      </c>
      <c r="L882" s="58" t="str">
        <f t="shared" si="0"/>
        <v/>
      </c>
      <c r="M882" s="58" t="str">
        <f>IF(B882="","",Payment!prev_prin_balance-L882)</f>
        <v/>
      </c>
      <c r="N882" s="58" t="str">
        <f t="shared" si="1"/>
        <v/>
      </c>
      <c r="O882" s="31"/>
      <c r="P882" s="78"/>
      <c r="Q882" s="31"/>
      <c r="R882" s="31"/>
      <c r="S882" s="31"/>
      <c r="T882" s="31"/>
      <c r="U882" s="31"/>
      <c r="V882" s="31"/>
      <c r="W882" s="31"/>
      <c r="X882" s="31"/>
      <c r="Y882" s="31"/>
      <c r="Z882" s="31"/>
    </row>
    <row r="883" spans="1:26" ht="12.75" customHeight="1" x14ac:dyDescent="0.3">
      <c r="A883" s="51" t="str">
        <f>IF(OR(Payment!prev_total_owed&lt;=0,Payment!prev_total_owed=""),"",Payment!prev_pmt_num+1)</f>
        <v/>
      </c>
      <c r="B883" s="84"/>
      <c r="C883" s="99"/>
      <c r="D883" s="100"/>
      <c r="E883" s="58" t="str">
        <f>IF(B883="","",ROUND((B883-Payment!prev_date)*$N$8*Payment!prev_prin_balance,2))</f>
        <v/>
      </c>
      <c r="F883" s="56"/>
      <c r="G883" s="99"/>
      <c r="H883" s="99"/>
      <c r="I883" s="58" t="str">
        <f>IF(B883="","",Payment!prev_fee_balance+G883-H883)</f>
        <v/>
      </c>
      <c r="J883" s="58" t="str">
        <f>IF(B883="","",IF(ISBLANK(D883),MIN(C883-H883,Payment!prev_int_balance+E883),0))</f>
        <v/>
      </c>
      <c r="K883" s="58" t="str">
        <f>IF(B883="","",(Payment!prev_int_balance+E883)-J883)</f>
        <v/>
      </c>
      <c r="L883" s="58" t="str">
        <f t="shared" si="0"/>
        <v/>
      </c>
      <c r="M883" s="58" t="str">
        <f>IF(B883="","",Payment!prev_prin_balance-L883)</f>
        <v/>
      </c>
      <c r="N883" s="58" t="str">
        <f t="shared" si="1"/>
        <v/>
      </c>
      <c r="O883" s="31"/>
      <c r="P883" s="78"/>
      <c r="Q883" s="31"/>
      <c r="R883" s="31"/>
      <c r="S883" s="31"/>
      <c r="T883" s="31"/>
      <c r="U883" s="31"/>
      <c r="V883" s="31"/>
      <c r="W883" s="31"/>
      <c r="X883" s="31"/>
      <c r="Y883" s="31"/>
      <c r="Z883" s="31"/>
    </row>
    <row r="884" spans="1:26" ht="12.75" customHeight="1" x14ac:dyDescent="0.3">
      <c r="A884" s="51" t="str">
        <f>IF(OR(Payment!prev_total_owed&lt;=0,Payment!prev_total_owed=""),"",Payment!prev_pmt_num+1)</f>
        <v/>
      </c>
      <c r="B884" s="84"/>
      <c r="C884" s="99"/>
      <c r="D884" s="100"/>
      <c r="E884" s="58" t="str">
        <f>IF(B884="","",ROUND((B884-Payment!prev_date)*$N$8*Payment!prev_prin_balance,2))</f>
        <v/>
      </c>
      <c r="F884" s="56"/>
      <c r="G884" s="99"/>
      <c r="H884" s="99"/>
      <c r="I884" s="58" t="str">
        <f>IF(B884="","",Payment!prev_fee_balance+G884-H884)</f>
        <v/>
      </c>
      <c r="J884" s="58" t="str">
        <f>IF(B884="","",IF(ISBLANK(D884),MIN(C884-H884,Payment!prev_int_balance+E884),0))</f>
        <v/>
      </c>
      <c r="K884" s="58" t="str">
        <f>IF(B884="","",(Payment!prev_int_balance+E884)-J884)</f>
        <v/>
      </c>
      <c r="L884" s="58" t="str">
        <f t="shared" si="0"/>
        <v/>
      </c>
      <c r="M884" s="58" t="str">
        <f>IF(B884="","",Payment!prev_prin_balance-L884)</f>
        <v/>
      </c>
      <c r="N884" s="58" t="str">
        <f t="shared" si="1"/>
        <v/>
      </c>
      <c r="O884" s="31"/>
      <c r="P884" s="78"/>
      <c r="Q884" s="31"/>
      <c r="R884" s="31"/>
      <c r="S884" s="31"/>
      <c r="T884" s="31"/>
      <c r="U884" s="31"/>
      <c r="V884" s="31"/>
      <c r="W884" s="31"/>
      <c r="X884" s="31"/>
      <c r="Y884" s="31"/>
      <c r="Z884" s="31"/>
    </row>
    <row r="885" spans="1:26" ht="12.75" customHeight="1" x14ac:dyDescent="0.3">
      <c r="A885" s="51" t="str">
        <f>IF(OR(Payment!prev_total_owed&lt;=0,Payment!prev_total_owed=""),"",Payment!prev_pmt_num+1)</f>
        <v/>
      </c>
      <c r="B885" s="84"/>
      <c r="C885" s="99"/>
      <c r="D885" s="100"/>
      <c r="E885" s="58" t="str">
        <f>IF(B885="","",ROUND((B885-Payment!prev_date)*$N$8*Payment!prev_prin_balance,2))</f>
        <v/>
      </c>
      <c r="F885" s="56"/>
      <c r="G885" s="99"/>
      <c r="H885" s="99"/>
      <c r="I885" s="58" t="str">
        <f>IF(B885="","",Payment!prev_fee_balance+G885-H885)</f>
        <v/>
      </c>
      <c r="J885" s="58" t="str">
        <f>IF(B885="","",IF(ISBLANK(D885),MIN(C885-H885,Payment!prev_int_balance+E885),0))</f>
        <v/>
      </c>
      <c r="K885" s="58" t="str">
        <f>IF(B885="","",(Payment!prev_int_balance+E885)-J885)</f>
        <v/>
      </c>
      <c r="L885" s="58" t="str">
        <f t="shared" si="0"/>
        <v/>
      </c>
      <c r="M885" s="58" t="str">
        <f>IF(B885="","",Payment!prev_prin_balance-L885)</f>
        <v/>
      </c>
      <c r="N885" s="58" t="str">
        <f t="shared" si="1"/>
        <v/>
      </c>
      <c r="O885" s="31"/>
      <c r="P885" s="78"/>
      <c r="Q885" s="31"/>
      <c r="R885" s="31"/>
      <c r="S885" s="31"/>
      <c r="T885" s="31"/>
      <c r="U885" s="31"/>
      <c r="V885" s="31"/>
      <c r="W885" s="31"/>
      <c r="X885" s="31"/>
      <c r="Y885" s="31"/>
      <c r="Z885" s="31"/>
    </row>
    <row r="886" spans="1:26" ht="12.75" customHeight="1" x14ac:dyDescent="0.3">
      <c r="A886" s="51" t="str">
        <f>IF(OR(Payment!prev_total_owed&lt;=0,Payment!prev_total_owed=""),"",Payment!prev_pmt_num+1)</f>
        <v/>
      </c>
      <c r="B886" s="84"/>
      <c r="C886" s="99"/>
      <c r="D886" s="100"/>
      <c r="E886" s="58" t="str">
        <f>IF(B886="","",ROUND((B886-Payment!prev_date)*$N$8*Payment!prev_prin_balance,2))</f>
        <v/>
      </c>
      <c r="F886" s="56"/>
      <c r="G886" s="99"/>
      <c r="H886" s="99"/>
      <c r="I886" s="58" t="str">
        <f>IF(B886="","",Payment!prev_fee_balance+G886-H886)</f>
        <v/>
      </c>
      <c r="J886" s="58" t="str">
        <f>IF(B886="","",IF(ISBLANK(D886),MIN(C886-H886,Payment!prev_int_balance+E886),0))</f>
        <v/>
      </c>
      <c r="K886" s="58" t="str">
        <f>IF(B886="","",(Payment!prev_int_balance+E886)-J886)</f>
        <v/>
      </c>
      <c r="L886" s="58" t="str">
        <f t="shared" si="0"/>
        <v/>
      </c>
      <c r="M886" s="58" t="str">
        <f>IF(B886="","",Payment!prev_prin_balance-L886)</f>
        <v/>
      </c>
      <c r="N886" s="58" t="str">
        <f t="shared" si="1"/>
        <v/>
      </c>
      <c r="O886" s="31"/>
      <c r="P886" s="78"/>
      <c r="Q886" s="31"/>
      <c r="R886" s="31"/>
      <c r="S886" s="31"/>
      <c r="T886" s="31"/>
      <c r="U886" s="31"/>
      <c r="V886" s="31"/>
      <c r="W886" s="31"/>
      <c r="X886" s="31"/>
      <c r="Y886" s="31"/>
      <c r="Z886" s="31"/>
    </row>
    <row r="887" spans="1:26" ht="12.75" customHeight="1" x14ac:dyDescent="0.3">
      <c r="A887" s="51" t="str">
        <f>IF(OR(Payment!prev_total_owed&lt;=0,Payment!prev_total_owed=""),"",Payment!prev_pmt_num+1)</f>
        <v/>
      </c>
      <c r="B887" s="84"/>
      <c r="C887" s="99"/>
      <c r="D887" s="100"/>
      <c r="E887" s="58" t="str">
        <f>IF(B887="","",ROUND((B887-Payment!prev_date)*$N$8*Payment!prev_prin_balance,2))</f>
        <v/>
      </c>
      <c r="F887" s="56"/>
      <c r="G887" s="99"/>
      <c r="H887" s="99"/>
      <c r="I887" s="58" t="str">
        <f>IF(B887="","",Payment!prev_fee_balance+G887-H887)</f>
        <v/>
      </c>
      <c r="J887" s="58" t="str">
        <f>IF(B887="","",IF(ISBLANK(D887),MIN(C887-H887,Payment!prev_int_balance+E887),0))</f>
        <v/>
      </c>
      <c r="K887" s="58" t="str">
        <f>IF(B887="","",(Payment!prev_int_balance+E887)-J887)</f>
        <v/>
      </c>
      <c r="L887" s="58" t="str">
        <f t="shared" si="0"/>
        <v/>
      </c>
      <c r="M887" s="58" t="str">
        <f>IF(B887="","",Payment!prev_prin_balance-L887)</f>
        <v/>
      </c>
      <c r="N887" s="58" t="str">
        <f t="shared" si="1"/>
        <v/>
      </c>
      <c r="O887" s="31"/>
      <c r="P887" s="78"/>
      <c r="Q887" s="31"/>
      <c r="R887" s="31"/>
      <c r="S887" s="31"/>
      <c r="T887" s="31"/>
      <c r="U887" s="31"/>
      <c r="V887" s="31"/>
      <c r="W887" s="31"/>
      <c r="X887" s="31"/>
      <c r="Y887" s="31"/>
      <c r="Z887" s="31"/>
    </row>
    <row r="888" spans="1:26" ht="12.75" customHeight="1" x14ac:dyDescent="0.3">
      <c r="A888" s="51" t="str">
        <f>IF(OR(Payment!prev_total_owed&lt;=0,Payment!prev_total_owed=""),"",Payment!prev_pmt_num+1)</f>
        <v/>
      </c>
      <c r="B888" s="84"/>
      <c r="C888" s="99"/>
      <c r="D888" s="100"/>
      <c r="E888" s="58" t="str">
        <f>IF(B888="","",ROUND((B888-Payment!prev_date)*$N$8*Payment!prev_prin_balance,2))</f>
        <v/>
      </c>
      <c r="F888" s="56"/>
      <c r="G888" s="99"/>
      <c r="H888" s="99"/>
      <c r="I888" s="58" t="str">
        <f>IF(B888="","",Payment!prev_fee_balance+G888-H888)</f>
        <v/>
      </c>
      <c r="J888" s="58" t="str">
        <f>IF(B888="","",IF(ISBLANK(D888),MIN(C888-H888,Payment!prev_int_balance+E888),0))</f>
        <v/>
      </c>
      <c r="K888" s="58" t="str">
        <f>IF(B888="","",(Payment!prev_int_balance+E888)-J888)</f>
        <v/>
      </c>
      <c r="L888" s="58" t="str">
        <f t="shared" si="0"/>
        <v/>
      </c>
      <c r="M888" s="58" t="str">
        <f>IF(B888="","",Payment!prev_prin_balance-L888)</f>
        <v/>
      </c>
      <c r="N888" s="58" t="str">
        <f t="shared" si="1"/>
        <v/>
      </c>
      <c r="O888" s="31"/>
      <c r="P888" s="78"/>
      <c r="Q888" s="31"/>
      <c r="R888" s="31"/>
      <c r="S888" s="31"/>
      <c r="T888" s="31"/>
      <c r="U888" s="31"/>
      <c r="V888" s="31"/>
      <c r="W888" s="31"/>
      <c r="X888" s="31"/>
      <c r="Y888" s="31"/>
      <c r="Z888" s="31"/>
    </row>
    <row r="889" spans="1:26" ht="12.75" customHeight="1" x14ac:dyDescent="0.3">
      <c r="A889" s="51" t="str">
        <f>IF(OR(Payment!prev_total_owed&lt;=0,Payment!prev_total_owed=""),"",Payment!prev_pmt_num+1)</f>
        <v/>
      </c>
      <c r="B889" s="84"/>
      <c r="C889" s="99"/>
      <c r="D889" s="100"/>
      <c r="E889" s="58" t="str">
        <f>IF(B889="","",ROUND((B889-Payment!prev_date)*$N$8*Payment!prev_prin_balance,2))</f>
        <v/>
      </c>
      <c r="F889" s="56"/>
      <c r="G889" s="99"/>
      <c r="H889" s="99"/>
      <c r="I889" s="58" t="str">
        <f>IF(B889="","",Payment!prev_fee_balance+G889-H889)</f>
        <v/>
      </c>
      <c r="J889" s="58" t="str">
        <f>IF(B889="","",IF(ISBLANK(D889),MIN(C889-H889,Payment!prev_int_balance+E889),0))</f>
        <v/>
      </c>
      <c r="K889" s="58" t="str">
        <f>IF(B889="","",(Payment!prev_int_balance+E889)-J889)</f>
        <v/>
      </c>
      <c r="L889" s="58" t="str">
        <f t="shared" si="0"/>
        <v/>
      </c>
      <c r="M889" s="58" t="str">
        <f>IF(B889="","",Payment!prev_prin_balance-L889)</f>
        <v/>
      </c>
      <c r="N889" s="58" t="str">
        <f t="shared" si="1"/>
        <v/>
      </c>
      <c r="O889" s="31"/>
      <c r="P889" s="78"/>
      <c r="Q889" s="31"/>
      <c r="R889" s="31"/>
      <c r="S889" s="31"/>
      <c r="T889" s="31"/>
      <c r="U889" s="31"/>
      <c r="V889" s="31"/>
      <c r="W889" s="31"/>
      <c r="X889" s="31"/>
      <c r="Y889" s="31"/>
      <c r="Z889" s="31"/>
    </row>
    <row r="890" spans="1:26" ht="12.75" customHeight="1" x14ac:dyDescent="0.3">
      <c r="A890" s="51" t="str">
        <f>IF(OR(Payment!prev_total_owed&lt;=0,Payment!prev_total_owed=""),"",Payment!prev_pmt_num+1)</f>
        <v/>
      </c>
      <c r="B890" s="84"/>
      <c r="C890" s="99"/>
      <c r="D890" s="100"/>
      <c r="E890" s="58" t="str">
        <f>IF(B890="","",ROUND((B890-Payment!prev_date)*$N$8*Payment!prev_prin_balance,2))</f>
        <v/>
      </c>
      <c r="F890" s="56"/>
      <c r="G890" s="99"/>
      <c r="H890" s="99"/>
      <c r="I890" s="58" t="str">
        <f>IF(B890="","",Payment!prev_fee_balance+G890-H890)</f>
        <v/>
      </c>
      <c r="J890" s="58" t="str">
        <f>IF(B890="","",IF(ISBLANK(D890),MIN(C890-H890,Payment!prev_int_balance+E890),0))</f>
        <v/>
      </c>
      <c r="K890" s="58" t="str">
        <f>IF(B890="","",(Payment!prev_int_balance+E890)-J890)</f>
        <v/>
      </c>
      <c r="L890" s="58" t="str">
        <f t="shared" si="0"/>
        <v/>
      </c>
      <c r="M890" s="58" t="str">
        <f>IF(B890="","",Payment!prev_prin_balance-L890)</f>
        <v/>
      </c>
      <c r="N890" s="58" t="str">
        <f t="shared" si="1"/>
        <v/>
      </c>
      <c r="O890" s="31"/>
      <c r="P890" s="78"/>
      <c r="Q890" s="31"/>
      <c r="R890" s="31"/>
      <c r="S890" s="31"/>
      <c r="T890" s="31"/>
      <c r="U890" s="31"/>
      <c r="V890" s="31"/>
      <c r="W890" s="31"/>
      <c r="X890" s="31"/>
      <c r="Y890" s="31"/>
      <c r="Z890" s="31"/>
    </row>
    <row r="891" spans="1:26" ht="12.75" customHeight="1" x14ac:dyDescent="0.3">
      <c r="A891" s="51" t="str">
        <f>IF(OR(Payment!prev_total_owed&lt;=0,Payment!prev_total_owed=""),"",Payment!prev_pmt_num+1)</f>
        <v/>
      </c>
      <c r="B891" s="84"/>
      <c r="C891" s="99"/>
      <c r="D891" s="100"/>
      <c r="E891" s="58" t="str">
        <f>IF(B891="","",ROUND((B891-Payment!prev_date)*$N$8*Payment!prev_prin_balance,2))</f>
        <v/>
      </c>
      <c r="F891" s="56"/>
      <c r="G891" s="99"/>
      <c r="H891" s="99"/>
      <c r="I891" s="58" t="str">
        <f>IF(B891="","",Payment!prev_fee_balance+G891-H891)</f>
        <v/>
      </c>
      <c r="J891" s="58" t="str">
        <f>IF(B891="","",IF(ISBLANK(D891),MIN(C891-H891,Payment!prev_int_balance+E891),0))</f>
        <v/>
      </c>
      <c r="K891" s="58" t="str">
        <f>IF(B891="","",(Payment!prev_int_balance+E891)-J891)</f>
        <v/>
      </c>
      <c r="L891" s="58" t="str">
        <f t="shared" si="0"/>
        <v/>
      </c>
      <c r="M891" s="58" t="str">
        <f>IF(B891="","",Payment!prev_prin_balance-L891)</f>
        <v/>
      </c>
      <c r="N891" s="58" t="str">
        <f t="shared" si="1"/>
        <v/>
      </c>
      <c r="O891" s="31"/>
      <c r="P891" s="78"/>
      <c r="Q891" s="31"/>
      <c r="R891" s="31"/>
      <c r="S891" s="31"/>
      <c r="T891" s="31"/>
      <c r="U891" s="31"/>
      <c r="V891" s="31"/>
      <c r="W891" s="31"/>
      <c r="X891" s="31"/>
      <c r="Y891" s="31"/>
      <c r="Z891" s="31"/>
    </row>
    <row r="892" spans="1:26" ht="12.75" customHeight="1" x14ac:dyDescent="0.3">
      <c r="A892" s="51" t="str">
        <f>IF(OR(Payment!prev_total_owed&lt;=0,Payment!prev_total_owed=""),"",Payment!prev_pmt_num+1)</f>
        <v/>
      </c>
      <c r="B892" s="84"/>
      <c r="C892" s="99"/>
      <c r="D892" s="100"/>
      <c r="E892" s="58" t="str">
        <f>IF(B892="","",ROUND((B892-Payment!prev_date)*$N$8*Payment!prev_prin_balance,2))</f>
        <v/>
      </c>
      <c r="F892" s="56"/>
      <c r="G892" s="99"/>
      <c r="H892" s="99"/>
      <c r="I892" s="58" t="str">
        <f>IF(B892="","",Payment!prev_fee_balance+G892-H892)</f>
        <v/>
      </c>
      <c r="J892" s="58" t="str">
        <f>IF(B892="","",IF(ISBLANK(D892),MIN(C892-H892,Payment!prev_int_balance+E892),0))</f>
        <v/>
      </c>
      <c r="K892" s="58" t="str">
        <f>IF(B892="","",(Payment!prev_int_balance+E892)-J892)</f>
        <v/>
      </c>
      <c r="L892" s="58" t="str">
        <f t="shared" si="0"/>
        <v/>
      </c>
      <c r="M892" s="58" t="str">
        <f>IF(B892="","",Payment!prev_prin_balance-L892)</f>
        <v/>
      </c>
      <c r="N892" s="58" t="str">
        <f t="shared" si="1"/>
        <v/>
      </c>
      <c r="O892" s="31"/>
      <c r="P892" s="78"/>
      <c r="Q892" s="31"/>
      <c r="R892" s="31"/>
      <c r="S892" s="31"/>
      <c r="T892" s="31"/>
      <c r="U892" s="31"/>
      <c r="V892" s="31"/>
      <c r="W892" s="31"/>
      <c r="X892" s="31"/>
      <c r="Y892" s="31"/>
      <c r="Z892" s="31"/>
    </row>
    <row r="893" spans="1:26" ht="12.75" customHeight="1" x14ac:dyDescent="0.3">
      <c r="A893" s="51" t="str">
        <f>IF(OR(Payment!prev_total_owed&lt;=0,Payment!prev_total_owed=""),"",Payment!prev_pmt_num+1)</f>
        <v/>
      </c>
      <c r="B893" s="84"/>
      <c r="C893" s="99"/>
      <c r="D893" s="100"/>
      <c r="E893" s="58" t="str">
        <f>IF(B893="","",ROUND((B893-Payment!prev_date)*$N$8*Payment!prev_prin_balance,2))</f>
        <v/>
      </c>
      <c r="F893" s="56"/>
      <c r="G893" s="99"/>
      <c r="H893" s="99"/>
      <c r="I893" s="58" t="str">
        <f>IF(B893="","",Payment!prev_fee_balance+G893-H893)</f>
        <v/>
      </c>
      <c r="J893" s="58" t="str">
        <f>IF(B893="","",IF(ISBLANK(D893),MIN(C893-H893,Payment!prev_int_balance+E893),0))</f>
        <v/>
      </c>
      <c r="K893" s="58" t="str">
        <f>IF(B893="","",(Payment!prev_int_balance+E893)-J893)</f>
        <v/>
      </c>
      <c r="L893" s="58" t="str">
        <f t="shared" si="0"/>
        <v/>
      </c>
      <c r="M893" s="58" t="str">
        <f>IF(B893="","",Payment!prev_prin_balance-L893)</f>
        <v/>
      </c>
      <c r="N893" s="58" t="str">
        <f t="shared" si="1"/>
        <v/>
      </c>
      <c r="O893" s="31"/>
      <c r="P893" s="78"/>
      <c r="Q893" s="31"/>
      <c r="R893" s="31"/>
      <c r="S893" s="31"/>
      <c r="T893" s="31"/>
      <c r="U893" s="31"/>
      <c r="V893" s="31"/>
      <c r="W893" s="31"/>
      <c r="X893" s="31"/>
      <c r="Y893" s="31"/>
      <c r="Z893" s="31"/>
    </row>
    <row r="894" spans="1:26" ht="12.75" customHeight="1" x14ac:dyDescent="0.3">
      <c r="A894" s="51" t="str">
        <f>IF(OR(Payment!prev_total_owed&lt;=0,Payment!prev_total_owed=""),"",Payment!prev_pmt_num+1)</f>
        <v/>
      </c>
      <c r="B894" s="84"/>
      <c r="C894" s="99"/>
      <c r="D894" s="100"/>
      <c r="E894" s="58" t="str">
        <f>IF(B894="","",ROUND((B894-Payment!prev_date)*$N$8*Payment!prev_prin_balance,2))</f>
        <v/>
      </c>
      <c r="F894" s="56"/>
      <c r="G894" s="99"/>
      <c r="H894" s="99"/>
      <c r="I894" s="58" t="str">
        <f>IF(B894="","",Payment!prev_fee_balance+G894-H894)</f>
        <v/>
      </c>
      <c r="J894" s="58" t="str">
        <f>IF(B894="","",IF(ISBLANK(D894),MIN(C894-H894,Payment!prev_int_balance+E894),0))</f>
        <v/>
      </c>
      <c r="K894" s="58" t="str">
        <f>IF(B894="","",(Payment!prev_int_balance+E894)-J894)</f>
        <v/>
      </c>
      <c r="L894" s="58" t="str">
        <f t="shared" si="0"/>
        <v/>
      </c>
      <c r="M894" s="58" t="str">
        <f>IF(B894="","",Payment!prev_prin_balance-L894)</f>
        <v/>
      </c>
      <c r="N894" s="58" t="str">
        <f t="shared" si="1"/>
        <v/>
      </c>
      <c r="O894" s="31"/>
      <c r="P894" s="78"/>
      <c r="Q894" s="31"/>
      <c r="R894" s="31"/>
      <c r="S894" s="31"/>
      <c r="T894" s="31"/>
      <c r="U894" s="31"/>
      <c r="V894" s="31"/>
      <c r="W894" s="31"/>
      <c r="X894" s="31"/>
      <c r="Y894" s="31"/>
      <c r="Z894" s="31"/>
    </row>
    <row r="895" spans="1:26" ht="12.75" customHeight="1" x14ac:dyDescent="0.3">
      <c r="A895" s="51" t="str">
        <f>IF(OR(Payment!prev_total_owed&lt;=0,Payment!prev_total_owed=""),"",Payment!prev_pmt_num+1)</f>
        <v/>
      </c>
      <c r="B895" s="84"/>
      <c r="C895" s="99"/>
      <c r="D895" s="100"/>
      <c r="E895" s="58" t="str">
        <f>IF(B895="","",ROUND((B895-Payment!prev_date)*$N$8*Payment!prev_prin_balance,2))</f>
        <v/>
      </c>
      <c r="F895" s="56"/>
      <c r="G895" s="99"/>
      <c r="H895" s="99"/>
      <c r="I895" s="58" t="str">
        <f>IF(B895="","",Payment!prev_fee_balance+G895-H895)</f>
        <v/>
      </c>
      <c r="J895" s="58" t="str">
        <f>IF(B895="","",IF(ISBLANK(D895),MIN(C895-H895,Payment!prev_int_balance+E895),0))</f>
        <v/>
      </c>
      <c r="K895" s="58" t="str">
        <f>IF(B895="","",(Payment!prev_int_balance+E895)-J895)</f>
        <v/>
      </c>
      <c r="L895" s="58" t="str">
        <f t="shared" si="0"/>
        <v/>
      </c>
      <c r="M895" s="58" t="str">
        <f>IF(B895="","",Payment!prev_prin_balance-L895)</f>
        <v/>
      </c>
      <c r="N895" s="58" t="str">
        <f t="shared" si="1"/>
        <v/>
      </c>
      <c r="O895" s="31"/>
      <c r="P895" s="78"/>
      <c r="Q895" s="31"/>
      <c r="R895" s="31"/>
      <c r="S895" s="31"/>
      <c r="T895" s="31"/>
      <c r="U895" s="31"/>
      <c r="V895" s="31"/>
      <c r="W895" s="31"/>
      <c r="X895" s="31"/>
      <c r="Y895" s="31"/>
      <c r="Z895" s="31"/>
    </row>
    <row r="896" spans="1:26" ht="12.75" customHeight="1" x14ac:dyDescent="0.3">
      <c r="A896" s="51" t="str">
        <f>IF(OR(Payment!prev_total_owed&lt;=0,Payment!prev_total_owed=""),"",Payment!prev_pmt_num+1)</f>
        <v/>
      </c>
      <c r="B896" s="84"/>
      <c r="C896" s="99"/>
      <c r="D896" s="100"/>
      <c r="E896" s="58" t="str">
        <f>IF(B896="","",ROUND((B896-Payment!prev_date)*$N$8*Payment!prev_prin_balance,2))</f>
        <v/>
      </c>
      <c r="F896" s="56"/>
      <c r="G896" s="99"/>
      <c r="H896" s="99"/>
      <c r="I896" s="58" t="str">
        <f>IF(B896="","",Payment!prev_fee_balance+G896-H896)</f>
        <v/>
      </c>
      <c r="J896" s="58" t="str">
        <f>IF(B896="","",IF(ISBLANK(D896),MIN(C896-H896,Payment!prev_int_balance+E896),0))</f>
        <v/>
      </c>
      <c r="K896" s="58" t="str">
        <f>IF(B896="","",(Payment!prev_int_balance+E896)-J896)</f>
        <v/>
      </c>
      <c r="L896" s="58" t="str">
        <f t="shared" si="0"/>
        <v/>
      </c>
      <c r="M896" s="58" t="str">
        <f>IF(B896="","",Payment!prev_prin_balance-L896)</f>
        <v/>
      </c>
      <c r="N896" s="58" t="str">
        <f t="shared" si="1"/>
        <v/>
      </c>
      <c r="O896" s="31"/>
      <c r="P896" s="78"/>
      <c r="Q896" s="31"/>
      <c r="R896" s="31"/>
      <c r="S896" s="31"/>
      <c r="T896" s="31"/>
      <c r="U896" s="31"/>
      <c r="V896" s="31"/>
      <c r="W896" s="31"/>
      <c r="X896" s="31"/>
      <c r="Y896" s="31"/>
      <c r="Z896" s="31"/>
    </row>
    <row r="897" spans="1:26" ht="12.75" customHeight="1" x14ac:dyDescent="0.3">
      <c r="A897" s="51" t="str">
        <f>IF(OR(Payment!prev_total_owed&lt;=0,Payment!prev_total_owed=""),"",Payment!prev_pmt_num+1)</f>
        <v/>
      </c>
      <c r="B897" s="84"/>
      <c r="C897" s="99"/>
      <c r="D897" s="100"/>
      <c r="E897" s="58" t="str">
        <f>IF(B897="","",ROUND((B897-Payment!prev_date)*$N$8*Payment!prev_prin_balance,2))</f>
        <v/>
      </c>
      <c r="F897" s="56"/>
      <c r="G897" s="99"/>
      <c r="H897" s="99"/>
      <c r="I897" s="58" t="str">
        <f>IF(B897="","",Payment!prev_fee_balance+G897-H897)</f>
        <v/>
      </c>
      <c r="J897" s="58" t="str">
        <f>IF(B897="","",IF(ISBLANK(D897),MIN(C897-H897,Payment!prev_int_balance+E897),0))</f>
        <v/>
      </c>
      <c r="K897" s="58" t="str">
        <f>IF(B897="","",(Payment!prev_int_balance+E897)-J897)</f>
        <v/>
      </c>
      <c r="L897" s="58" t="str">
        <f t="shared" si="0"/>
        <v/>
      </c>
      <c r="M897" s="58" t="str">
        <f>IF(B897="","",Payment!prev_prin_balance-L897)</f>
        <v/>
      </c>
      <c r="N897" s="58" t="str">
        <f t="shared" si="1"/>
        <v/>
      </c>
      <c r="O897" s="31"/>
      <c r="P897" s="78"/>
      <c r="Q897" s="31"/>
      <c r="R897" s="31"/>
      <c r="S897" s="31"/>
      <c r="T897" s="31"/>
      <c r="U897" s="31"/>
      <c r="V897" s="31"/>
      <c r="W897" s="31"/>
      <c r="X897" s="31"/>
      <c r="Y897" s="31"/>
      <c r="Z897" s="31"/>
    </row>
    <row r="898" spans="1:26" ht="12.75" customHeight="1" x14ac:dyDescent="0.3">
      <c r="A898" s="51" t="str">
        <f>IF(OR(Payment!prev_total_owed&lt;=0,Payment!prev_total_owed=""),"",Payment!prev_pmt_num+1)</f>
        <v/>
      </c>
      <c r="B898" s="84"/>
      <c r="C898" s="99"/>
      <c r="D898" s="100"/>
      <c r="E898" s="58" t="str">
        <f>IF(B898="","",ROUND((B898-Payment!prev_date)*$N$8*Payment!prev_prin_balance,2))</f>
        <v/>
      </c>
      <c r="F898" s="56"/>
      <c r="G898" s="99"/>
      <c r="H898" s="99"/>
      <c r="I898" s="58" t="str">
        <f>IF(B898="","",Payment!prev_fee_balance+G898-H898)</f>
        <v/>
      </c>
      <c r="J898" s="58" t="str">
        <f>IF(B898="","",IF(ISBLANK(D898),MIN(C898-H898,Payment!prev_int_balance+E898),0))</f>
        <v/>
      </c>
      <c r="K898" s="58" t="str">
        <f>IF(B898="","",(Payment!prev_int_balance+E898)-J898)</f>
        <v/>
      </c>
      <c r="L898" s="58" t="str">
        <f t="shared" si="0"/>
        <v/>
      </c>
      <c r="M898" s="58" t="str">
        <f>IF(B898="","",Payment!prev_prin_balance-L898)</f>
        <v/>
      </c>
      <c r="N898" s="58" t="str">
        <f t="shared" si="1"/>
        <v/>
      </c>
      <c r="O898" s="31"/>
      <c r="P898" s="78"/>
      <c r="Q898" s="31"/>
      <c r="R898" s="31"/>
      <c r="S898" s="31"/>
      <c r="T898" s="31"/>
      <c r="U898" s="31"/>
      <c r="V898" s="31"/>
      <c r="W898" s="31"/>
      <c r="X898" s="31"/>
      <c r="Y898" s="31"/>
      <c r="Z898" s="31"/>
    </row>
    <row r="899" spans="1:26" ht="12.75" customHeight="1" x14ac:dyDescent="0.3">
      <c r="A899" s="51" t="str">
        <f>IF(OR(Payment!prev_total_owed&lt;=0,Payment!prev_total_owed=""),"",Payment!prev_pmt_num+1)</f>
        <v/>
      </c>
      <c r="B899" s="84"/>
      <c r="C899" s="99"/>
      <c r="D899" s="100"/>
      <c r="E899" s="58" t="str">
        <f>IF(B899="","",ROUND((B899-Payment!prev_date)*$N$8*Payment!prev_prin_balance,2))</f>
        <v/>
      </c>
      <c r="F899" s="56"/>
      <c r="G899" s="99"/>
      <c r="H899" s="99"/>
      <c r="I899" s="58" t="str">
        <f>IF(B899="","",Payment!prev_fee_balance+G899-H899)</f>
        <v/>
      </c>
      <c r="J899" s="58" t="str">
        <f>IF(B899="","",IF(ISBLANK(D899),MIN(C899-H899,Payment!prev_int_balance+E899),0))</f>
        <v/>
      </c>
      <c r="K899" s="58" t="str">
        <f>IF(B899="","",(Payment!prev_int_balance+E899)-J899)</f>
        <v/>
      </c>
      <c r="L899" s="58" t="str">
        <f t="shared" si="0"/>
        <v/>
      </c>
      <c r="M899" s="58" t="str">
        <f>IF(B899="","",Payment!prev_prin_balance-L899)</f>
        <v/>
      </c>
      <c r="N899" s="58" t="str">
        <f t="shared" si="1"/>
        <v/>
      </c>
      <c r="O899" s="31"/>
      <c r="P899" s="78"/>
      <c r="Q899" s="31"/>
      <c r="R899" s="31"/>
      <c r="S899" s="31"/>
      <c r="T899" s="31"/>
      <c r="U899" s="31"/>
      <c r="V899" s="31"/>
      <c r="W899" s="31"/>
      <c r="X899" s="31"/>
      <c r="Y899" s="31"/>
      <c r="Z899" s="31"/>
    </row>
    <row r="900" spans="1:26" ht="12.75" customHeight="1" x14ac:dyDescent="0.3">
      <c r="A900" s="51" t="str">
        <f>IF(OR(Payment!prev_total_owed&lt;=0,Payment!prev_total_owed=""),"",Payment!prev_pmt_num+1)</f>
        <v/>
      </c>
      <c r="B900" s="84"/>
      <c r="C900" s="99"/>
      <c r="D900" s="100"/>
      <c r="E900" s="58" t="str">
        <f>IF(B900="","",ROUND((B900-Payment!prev_date)*$N$8*Payment!prev_prin_balance,2))</f>
        <v/>
      </c>
      <c r="F900" s="56"/>
      <c r="G900" s="99"/>
      <c r="H900" s="99"/>
      <c r="I900" s="58" t="str">
        <f>IF(B900="","",Payment!prev_fee_balance+G900-H900)</f>
        <v/>
      </c>
      <c r="J900" s="58" t="str">
        <f>IF(B900="","",IF(ISBLANK(D900),MIN(C900-H900,Payment!prev_int_balance+E900),0))</f>
        <v/>
      </c>
      <c r="K900" s="58" t="str">
        <f>IF(B900="","",(Payment!prev_int_balance+E900)-J900)</f>
        <v/>
      </c>
      <c r="L900" s="58" t="str">
        <f t="shared" si="0"/>
        <v/>
      </c>
      <c r="M900" s="58" t="str">
        <f>IF(B900="","",Payment!prev_prin_balance-L900)</f>
        <v/>
      </c>
      <c r="N900" s="58" t="str">
        <f t="shared" si="1"/>
        <v/>
      </c>
      <c r="O900" s="31"/>
      <c r="P900" s="78"/>
      <c r="Q900" s="31"/>
      <c r="R900" s="31"/>
      <c r="S900" s="31"/>
      <c r="T900" s="31"/>
      <c r="U900" s="31"/>
      <c r="V900" s="31"/>
      <c r="W900" s="31"/>
      <c r="X900" s="31"/>
      <c r="Y900" s="31"/>
      <c r="Z900" s="31"/>
    </row>
    <row r="901" spans="1:26" ht="12.75" customHeight="1" x14ac:dyDescent="0.3">
      <c r="A901" s="51" t="str">
        <f>IF(OR(Payment!prev_total_owed&lt;=0,Payment!prev_total_owed=""),"",Payment!prev_pmt_num+1)</f>
        <v/>
      </c>
      <c r="B901" s="84"/>
      <c r="C901" s="99"/>
      <c r="D901" s="100"/>
      <c r="E901" s="58" t="str">
        <f>IF(B901="","",ROUND((B901-Payment!prev_date)*$N$8*Payment!prev_prin_balance,2))</f>
        <v/>
      </c>
      <c r="F901" s="56"/>
      <c r="G901" s="99"/>
      <c r="H901" s="99"/>
      <c r="I901" s="58" t="str">
        <f>IF(B901="","",Payment!prev_fee_balance+G901-H901)</f>
        <v/>
      </c>
      <c r="J901" s="58" t="str">
        <f>IF(B901="","",IF(ISBLANK(D901),MIN(C901-H901,Payment!prev_int_balance+E901),0))</f>
        <v/>
      </c>
      <c r="K901" s="58" t="str">
        <f>IF(B901="","",(Payment!prev_int_balance+E901)-J901)</f>
        <v/>
      </c>
      <c r="L901" s="58" t="str">
        <f t="shared" si="0"/>
        <v/>
      </c>
      <c r="M901" s="58" t="str">
        <f>IF(B901="","",Payment!prev_prin_balance-L901)</f>
        <v/>
      </c>
      <c r="N901" s="58" t="str">
        <f t="shared" si="1"/>
        <v/>
      </c>
      <c r="O901" s="31"/>
      <c r="P901" s="78"/>
      <c r="Q901" s="31"/>
      <c r="R901" s="31"/>
      <c r="S901" s="31"/>
      <c r="T901" s="31"/>
      <c r="U901" s="31"/>
      <c r="V901" s="31"/>
      <c r="W901" s="31"/>
      <c r="X901" s="31"/>
      <c r="Y901" s="31"/>
      <c r="Z901" s="31"/>
    </row>
    <row r="902" spans="1:26" ht="12.75" customHeight="1" x14ac:dyDescent="0.3">
      <c r="A902" s="51" t="str">
        <f>IF(OR(Payment!prev_total_owed&lt;=0,Payment!prev_total_owed=""),"",Payment!prev_pmt_num+1)</f>
        <v/>
      </c>
      <c r="B902" s="84"/>
      <c r="C902" s="99"/>
      <c r="D902" s="100"/>
      <c r="E902" s="58" t="str">
        <f>IF(B902="","",ROUND((B902-Payment!prev_date)*$N$8*Payment!prev_prin_balance,2))</f>
        <v/>
      </c>
      <c r="F902" s="56"/>
      <c r="G902" s="99"/>
      <c r="H902" s="99"/>
      <c r="I902" s="58" t="str">
        <f>IF(B902="","",Payment!prev_fee_balance+G902-H902)</f>
        <v/>
      </c>
      <c r="J902" s="58" t="str">
        <f>IF(B902="","",IF(ISBLANK(D902),MIN(C902-H902,Payment!prev_int_balance+E902),0))</f>
        <v/>
      </c>
      <c r="K902" s="58" t="str">
        <f>IF(B902="","",(Payment!prev_int_balance+E902)-J902)</f>
        <v/>
      </c>
      <c r="L902" s="58" t="str">
        <f t="shared" si="0"/>
        <v/>
      </c>
      <c r="M902" s="58" t="str">
        <f>IF(B902="","",Payment!prev_prin_balance-L902)</f>
        <v/>
      </c>
      <c r="N902" s="58" t="str">
        <f t="shared" si="1"/>
        <v/>
      </c>
      <c r="O902" s="31"/>
      <c r="P902" s="78"/>
      <c r="Q902" s="31"/>
      <c r="R902" s="31"/>
      <c r="S902" s="31"/>
      <c r="T902" s="31"/>
      <c r="U902" s="31"/>
      <c r="V902" s="31"/>
      <c r="W902" s="31"/>
      <c r="X902" s="31"/>
      <c r="Y902" s="31"/>
      <c r="Z902" s="31"/>
    </row>
    <row r="903" spans="1:26" ht="12.75" customHeight="1" x14ac:dyDescent="0.3">
      <c r="A903" s="51" t="str">
        <f>IF(OR(Payment!prev_total_owed&lt;=0,Payment!prev_total_owed=""),"",Payment!prev_pmt_num+1)</f>
        <v/>
      </c>
      <c r="B903" s="84"/>
      <c r="C903" s="99"/>
      <c r="D903" s="100"/>
      <c r="E903" s="58" t="str">
        <f>IF(B903="","",ROUND((B903-Payment!prev_date)*$N$8*Payment!prev_prin_balance,2))</f>
        <v/>
      </c>
      <c r="F903" s="56"/>
      <c r="G903" s="99"/>
      <c r="H903" s="99"/>
      <c r="I903" s="58" t="str">
        <f>IF(B903="","",Payment!prev_fee_balance+G903-H903)</f>
        <v/>
      </c>
      <c r="J903" s="58" t="str">
        <f>IF(B903="","",IF(ISBLANK(D903),MIN(C903-H903,Payment!prev_int_balance+E903),0))</f>
        <v/>
      </c>
      <c r="K903" s="58" t="str">
        <f>IF(B903="","",(Payment!prev_int_balance+E903)-J903)</f>
        <v/>
      </c>
      <c r="L903" s="58" t="str">
        <f t="shared" si="0"/>
        <v/>
      </c>
      <c r="M903" s="58" t="str">
        <f>IF(B903="","",Payment!prev_prin_balance-L903)</f>
        <v/>
      </c>
      <c r="N903" s="58" t="str">
        <f t="shared" si="1"/>
        <v/>
      </c>
      <c r="O903" s="31"/>
      <c r="P903" s="78"/>
      <c r="Q903" s="31"/>
      <c r="R903" s="31"/>
      <c r="S903" s="31"/>
      <c r="T903" s="31"/>
      <c r="U903" s="31"/>
      <c r="V903" s="31"/>
      <c r="W903" s="31"/>
      <c r="X903" s="31"/>
      <c r="Y903" s="31"/>
      <c r="Z903" s="31"/>
    </row>
    <row r="904" spans="1:26" ht="12.75" customHeight="1" x14ac:dyDescent="0.3">
      <c r="A904" s="51" t="str">
        <f>IF(OR(Payment!prev_total_owed&lt;=0,Payment!prev_total_owed=""),"",Payment!prev_pmt_num+1)</f>
        <v/>
      </c>
      <c r="B904" s="84"/>
      <c r="C904" s="99"/>
      <c r="D904" s="100"/>
      <c r="E904" s="58" t="str">
        <f>IF(B904="","",ROUND((B904-Payment!prev_date)*$N$8*Payment!prev_prin_balance,2))</f>
        <v/>
      </c>
      <c r="F904" s="56"/>
      <c r="G904" s="99"/>
      <c r="H904" s="99"/>
      <c r="I904" s="58" t="str">
        <f>IF(B904="","",Payment!prev_fee_balance+G904-H904)</f>
        <v/>
      </c>
      <c r="J904" s="58" t="str">
        <f>IF(B904="","",IF(ISBLANK(D904),MIN(C904-H904,Payment!prev_int_balance+E904),0))</f>
        <v/>
      </c>
      <c r="K904" s="58" t="str">
        <f>IF(B904="","",(Payment!prev_int_balance+E904)-J904)</f>
        <v/>
      </c>
      <c r="L904" s="58" t="str">
        <f t="shared" si="0"/>
        <v/>
      </c>
      <c r="M904" s="58" t="str">
        <f>IF(B904="","",Payment!prev_prin_balance-L904)</f>
        <v/>
      </c>
      <c r="N904" s="58" t="str">
        <f t="shared" si="1"/>
        <v/>
      </c>
      <c r="O904" s="31"/>
      <c r="P904" s="78"/>
      <c r="Q904" s="31"/>
      <c r="R904" s="31"/>
      <c r="S904" s="31"/>
      <c r="T904" s="31"/>
      <c r="U904" s="31"/>
      <c r="V904" s="31"/>
      <c r="W904" s="31"/>
      <c r="X904" s="31"/>
      <c r="Y904" s="31"/>
      <c r="Z904" s="31"/>
    </row>
    <row r="905" spans="1:26" ht="12.75" customHeight="1" x14ac:dyDescent="0.3">
      <c r="A905" s="51" t="str">
        <f>IF(OR(Payment!prev_total_owed&lt;=0,Payment!prev_total_owed=""),"",Payment!prev_pmt_num+1)</f>
        <v/>
      </c>
      <c r="B905" s="84"/>
      <c r="C905" s="99"/>
      <c r="D905" s="100"/>
      <c r="E905" s="58" t="str">
        <f>IF(B905="","",ROUND((B905-Payment!prev_date)*$N$8*Payment!prev_prin_balance,2))</f>
        <v/>
      </c>
      <c r="F905" s="56"/>
      <c r="G905" s="99"/>
      <c r="H905" s="99"/>
      <c r="I905" s="58" t="str">
        <f>IF(B905="","",Payment!prev_fee_balance+G905-H905)</f>
        <v/>
      </c>
      <c r="J905" s="58" t="str">
        <f>IF(B905="","",IF(ISBLANK(D905),MIN(C905-H905,Payment!prev_int_balance+E905),0))</f>
        <v/>
      </c>
      <c r="K905" s="58" t="str">
        <f>IF(B905="","",(Payment!prev_int_balance+E905)-J905)</f>
        <v/>
      </c>
      <c r="L905" s="58" t="str">
        <f t="shared" si="0"/>
        <v/>
      </c>
      <c r="M905" s="58" t="str">
        <f>IF(B905="","",Payment!prev_prin_balance-L905)</f>
        <v/>
      </c>
      <c r="N905" s="58" t="str">
        <f t="shared" si="1"/>
        <v/>
      </c>
      <c r="O905" s="31"/>
      <c r="P905" s="78"/>
      <c r="Q905" s="31"/>
      <c r="R905" s="31"/>
      <c r="S905" s="31"/>
      <c r="T905" s="31"/>
      <c r="U905" s="31"/>
      <c r="V905" s="31"/>
      <c r="W905" s="31"/>
      <c r="X905" s="31"/>
      <c r="Y905" s="31"/>
      <c r="Z905" s="31"/>
    </row>
    <row r="906" spans="1:26" ht="12.75" customHeight="1" x14ac:dyDescent="0.3">
      <c r="A906" s="51" t="str">
        <f>IF(OR(Payment!prev_total_owed&lt;=0,Payment!prev_total_owed=""),"",Payment!prev_pmt_num+1)</f>
        <v/>
      </c>
      <c r="B906" s="84"/>
      <c r="C906" s="99"/>
      <c r="D906" s="100"/>
      <c r="E906" s="58" t="str">
        <f>IF(B906="","",ROUND((B906-Payment!prev_date)*$N$8*Payment!prev_prin_balance,2))</f>
        <v/>
      </c>
      <c r="F906" s="56"/>
      <c r="G906" s="99"/>
      <c r="H906" s="99"/>
      <c r="I906" s="58" t="str">
        <f>IF(B906="","",Payment!prev_fee_balance+G906-H906)</f>
        <v/>
      </c>
      <c r="J906" s="58" t="str">
        <f>IF(B906="","",IF(ISBLANK(D906),MIN(C906-H906,Payment!prev_int_balance+E906),0))</f>
        <v/>
      </c>
      <c r="K906" s="58" t="str">
        <f>IF(B906="","",(Payment!prev_int_balance+E906)-J906)</f>
        <v/>
      </c>
      <c r="L906" s="58" t="str">
        <f t="shared" si="0"/>
        <v/>
      </c>
      <c r="M906" s="58" t="str">
        <f>IF(B906="","",Payment!prev_prin_balance-L906)</f>
        <v/>
      </c>
      <c r="N906" s="58" t="str">
        <f t="shared" si="1"/>
        <v/>
      </c>
      <c r="O906" s="31"/>
      <c r="P906" s="78"/>
      <c r="Q906" s="31"/>
      <c r="R906" s="31"/>
      <c r="S906" s="31"/>
      <c r="T906" s="31"/>
      <c r="U906" s="31"/>
      <c r="V906" s="31"/>
      <c r="W906" s="31"/>
      <c r="X906" s="31"/>
      <c r="Y906" s="31"/>
      <c r="Z906" s="31"/>
    </row>
    <row r="907" spans="1:26" ht="12.75" customHeight="1" x14ac:dyDescent="0.3">
      <c r="A907" s="51" t="str">
        <f>IF(OR(Payment!prev_total_owed&lt;=0,Payment!prev_total_owed=""),"",Payment!prev_pmt_num+1)</f>
        <v/>
      </c>
      <c r="B907" s="84"/>
      <c r="C907" s="99"/>
      <c r="D907" s="100"/>
      <c r="E907" s="58" t="str">
        <f>IF(B907="","",ROUND((B907-Payment!prev_date)*$N$8*Payment!prev_prin_balance,2))</f>
        <v/>
      </c>
      <c r="F907" s="56"/>
      <c r="G907" s="99"/>
      <c r="H907" s="99"/>
      <c r="I907" s="58" t="str">
        <f>IF(B907="","",Payment!prev_fee_balance+G907-H907)</f>
        <v/>
      </c>
      <c r="J907" s="58" t="str">
        <f>IF(B907="","",IF(ISBLANK(D907),MIN(C907-H907,Payment!prev_int_balance+E907),0))</f>
        <v/>
      </c>
      <c r="K907" s="58" t="str">
        <f>IF(B907="","",(Payment!prev_int_balance+E907)-J907)</f>
        <v/>
      </c>
      <c r="L907" s="58" t="str">
        <f t="shared" si="0"/>
        <v/>
      </c>
      <c r="M907" s="58" t="str">
        <f>IF(B907="","",Payment!prev_prin_balance-L907)</f>
        <v/>
      </c>
      <c r="N907" s="58" t="str">
        <f t="shared" si="1"/>
        <v/>
      </c>
      <c r="O907" s="31"/>
      <c r="P907" s="78"/>
      <c r="Q907" s="31"/>
      <c r="R907" s="31"/>
      <c r="S907" s="31"/>
      <c r="T907" s="31"/>
      <c r="U907" s="31"/>
      <c r="V907" s="31"/>
      <c r="W907" s="31"/>
      <c r="X907" s="31"/>
      <c r="Y907" s="31"/>
      <c r="Z907" s="31"/>
    </row>
    <row r="908" spans="1:26" ht="12.75" customHeight="1" x14ac:dyDescent="0.3">
      <c r="A908" s="51" t="str">
        <f>IF(OR(Payment!prev_total_owed&lt;=0,Payment!prev_total_owed=""),"",Payment!prev_pmt_num+1)</f>
        <v/>
      </c>
      <c r="B908" s="84"/>
      <c r="C908" s="99"/>
      <c r="D908" s="100"/>
      <c r="E908" s="58" t="str">
        <f>IF(B908="","",ROUND((B908-Payment!prev_date)*$N$8*Payment!prev_prin_balance,2))</f>
        <v/>
      </c>
      <c r="F908" s="56"/>
      <c r="G908" s="99"/>
      <c r="H908" s="99"/>
      <c r="I908" s="58" t="str">
        <f>IF(B908="","",Payment!prev_fee_balance+G908-H908)</f>
        <v/>
      </c>
      <c r="J908" s="58" t="str">
        <f>IF(B908="","",IF(ISBLANK(D908),MIN(C908-H908,Payment!prev_int_balance+E908),0))</f>
        <v/>
      </c>
      <c r="K908" s="58" t="str">
        <f>IF(B908="","",(Payment!prev_int_balance+E908)-J908)</f>
        <v/>
      </c>
      <c r="L908" s="58" t="str">
        <f t="shared" si="0"/>
        <v/>
      </c>
      <c r="M908" s="58" t="str">
        <f>IF(B908="","",Payment!prev_prin_balance-L908)</f>
        <v/>
      </c>
      <c r="N908" s="58" t="str">
        <f t="shared" si="1"/>
        <v/>
      </c>
      <c r="O908" s="31"/>
      <c r="P908" s="78"/>
      <c r="Q908" s="31"/>
      <c r="R908" s="31"/>
      <c r="S908" s="31"/>
      <c r="T908" s="31"/>
      <c r="U908" s="31"/>
      <c r="V908" s="31"/>
      <c r="W908" s="31"/>
      <c r="X908" s="31"/>
      <c r="Y908" s="31"/>
      <c r="Z908" s="31"/>
    </row>
    <row r="909" spans="1:26" ht="12.75" customHeight="1" x14ac:dyDescent="0.3">
      <c r="A909" s="51" t="str">
        <f>IF(OR(Payment!prev_total_owed&lt;=0,Payment!prev_total_owed=""),"",Payment!prev_pmt_num+1)</f>
        <v/>
      </c>
      <c r="B909" s="84"/>
      <c r="C909" s="99"/>
      <c r="D909" s="100"/>
      <c r="E909" s="58" t="str">
        <f>IF(B909="","",ROUND((B909-Payment!prev_date)*$N$8*Payment!prev_prin_balance,2))</f>
        <v/>
      </c>
      <c r="F909" s="56"/>
      <c r="G909" s="99"/>
      <c r="H909" s="99"/>
      <c r="I909" s="58" t="str">
        <f>IF(B909="","",Payment!prev_fee_balance+G909-H909)</f>
        <v/>
      </c>
      <c r="J909" s="58" t="str">
        <f>IF(B909="","",IF(ISBLANK(D909),MIN(C909-H909,Payment!prev_int_balance+E909),0))</f>
        <v/>
      </c>
      <c r="K909" s="58" t="str">
        <f>IF(B909="","",(Payment!prev_int_balance+E909)-J909)</f>
        <v/>
      </c>
      <c r="L909" s="58" t="str">
        <f t="shared" si="0"/>
        <v/>
      </c>
      <c r="M909" s="58" t="str">
        <f>IF(B909="","",Payment!prev_prin_balance-L909)</f>
        <v/>
      </c>
      <c r="N909" s="58" t="str">
        <f t="shared" si="1"/>
        <v/>
      </c>
      <c r="O909" s="31"/>
      <c r="P909" s="78"/>
      <c r="Q909" s="31"/>
      <c r="R909" s="31"/>
      <c r="S909" s="31"/>
      <c r="T909" s="31"/>
      <c r="U909" s="31"/>
      <c r="V909" s="31"/>
      <c r="W909" s="31"/>
      <c r="X909" s="31"/>
      <c r="Y909" s="31"/>
      <c r="Z909" s="31"/>
    </row>
    <row r="910" spans="1:26" ht="12.75" customHeight="1" x14ac:dyDescent="0.3">
      <c r="A910" s="51" t="str">
        <f>IF(OR(Payment!prev_total_owed&lt;=0,Payment!prev_total_owed=""),"",Payment!prev_pmt_num+1)</f>
        <v/>
      </c>
      <c r="B910" s="84"/>
      <c r="C910" s="99"/>
      <c r="D910" s="100"/>
      <c r="E910" s="58" t="str">
        <f>IF(B910="","",ROUND((B910-Payment!prev_date)*$N$8*Payment!prev_prin_balance,2))</f>
        <v/>
      </c>
      <c r="F910" s="56"/>
      <c r="G910" s="99"/>
      <c r="H910" s="99"/>
      <c r="I910" s="58" t="str">
        <f>IF(B910="","",Payment!prev_fee_balance+G910-H910)</f>
        <v/>
      </c>
      <c r="J910" s="58" t="str">
        <f>IF(B910="","",IF(ISBLANK(D910),MIN(C910-H910,Payment!prev_int_balance+E910),0))</f>
        <v/>
      </c>
      <c r="K910" s="58" t="str">
        <f>IF(B910="","",(Payment!prev_int_balance+E910)-J910)</f>
        <v/>
      </c>
      <c r="L910" s="58" t="str">
        <f t="shared" si="0"/>
        <v/>
      </c>
      <c r="M910" s="58" t="str">
        <f>IF(B910="","",Payment!prev_prin_balance-L910)</f>
        <v/>
      </c>
      <c r="N910" s="58" t="str">
        <f t="shared" si="1"/>
        <v/>
      </c>
      <c r="O910" s="31"/>
      <c r="P910" s="78"/>
      <c r="Q910" s="31"/>
      <c r="R910" s="31"/>
      <c r="S910" s="31"/>
      <c r="T910" s="31"/>
      <c r="U910" s="31"/>
      <c r="V910" s="31"/>
      <c r="W910" s="31"/>
      <c r="X910" s="31"/>
      <c r="Y910" s="31"/>
      <c r="Z910" s="31"/>
    </row>
    <row r="911" spans="1:26" ht="12.75" customHeight="1" x14ac:dyDescent="0.3">
      <c r="A911" s="51" t="str">
        <f>IF(OR(Payment!prev_total_owed&lt;=0,Payment!prev_total_owed=""),"",Payment!prev_pmt_num+1)</f>
        <v/>
      </c>
      <c r="B911" s="84"/>
      <c r="C911" s="99"/>
      <c r="D911" s="100"/>
      <c r="E911" s="58" t="str">
        <f>IF(B911="","",ROUND((B911-Payment!prev_date)*$N$8*Payment!prev_prin_balance,2))</f>
        <v/>
      </c>
      <c r="F911" s="56"/>
      <c r="G911" s="99"/>
      <c r="H911" s="99"/>
      <c r="I911" s="58" t="str">
        <f>IF(B911="","",Payment!prev_fee_balance+G911-H911)</f>
        <v/>
      </c>
      <c r="J911" s="58" t="str">
        <f>IF(B911="","",IF(ISBLANK(D911),MIN(C911-H911,Payment!prev_int_balance+E911),0))</f>
        <v/>
      </c>
      <c r="K911" s="58" t="str">
        <f>IF(B911="","",(Payment!prev_int_balance+E911)-J911)</f>
        <v/>
      </c>
      <c r="L911" s="58" t="str">
        <f t="shared" si="0"/>
        <v/>
      </c>
      <c r="M911" s="58" t="str">
        <f>IF(B911="","",Payment!prev_prin_balance-L911)</f>
        <v/>
      </c>
      <c r="N911" s="58" t="str">
        <f t="shared" si="1"/>
        <v/>
      </c>
      <c r="O911" s="31"/>
      <c r="P911" s="78"/>
      <c r="Q911" s="31"/>
      <c r="R911" s="31"/>
      <c r="S911" s="31"/>
      <c r="T911" s="31"/>
      <c r="U911" s="31"/>
      <c r="V911" s="31"/>
      <c r="W911" s="31"/>
      <c r="X911" s="31"/>
      <c r="Y911" s="31"/>
      <c r="Z911" s="31"/>
    </row>
    <row r="912" spans="1:26" ht="12.75" customHeight="1" x14ac:dyDescent="0.3">
      <c r="A912" s="51" t="str">
        <f>IF(OR(Payment!prev_total_owed&lt;=0,Payment!prev_total_owed=""),"",Payment!prev_pmt_num+1)</f>
        <v/>
      </c>
      <c r="B912" s="84"/>
      <c r="C912" s="99"/>
      <c r="D912" s="100"/>
      <c r="E912" s="58" t="str">
        <f>IF(B912="","",ROUND((B912-Payment!prev_date)*$N$8*Payment!prev_prin_balance,2))</f>
        <v/>
      </c>
      <c r="F912" s="56"/>
      <c r="G912" s="99"/>
      <c r="H912" s="99"/>
      <c r="I912" s="58" t="str">
        <f>IF(B912="","",Payment!prev_fee_balance+G912-H912)</f>
        <v/>
      </c>
      <c r="J912" s="58" t="str">
        <f>IF(B912="","",IF(ISBLANK(D912),MIN(C912-H912,Payment!prev_int_balance+E912),0))</f>
        <v/>
      </c>
      <c r="K912" s="58" t="str">
        <f>IF(B912="","",(Payment!prev_int_balance+E912)-J912)</f>
        <v/>
      </c>
      <c r="L912" s="58" t="str">
        <f t="shared" si="0"/>
        <v/>
      </c>
      <c r="M912" s="58" t="str">
        <f>IF(B912="","",Payment!prev_prin_balance-L912)</f>
        <v/>
      </c>
      <c r="N912" s="58" t="str">
        <f t="shared" si="1"/>
        <v/>
      </c>
      <c r="O912" s="31"/>
      <c r="P912" s="78"/>
      <c r="Q912" s="31"/>
      <c r="R912" s="31"/>
      <c r="S912" s="31"/>
      <c r="T912" s="31"/>
      <c r="U912" s="31"/>
      <c r="V912" s="31"/>
      <c r="W912" s="31"/>
      <c r="X912" s="31"/>
      <c r="Y912" s="31"/>
      <c r="Z912" s="31"/>
    </row>
    <row r="913" spans="1:26" ht="12.75" customHeight="1" x14ac:dyDescent="0.3">
      <c r="A913" s="51" t="str">
        <f>IF(OR(Payment!prev_total_owed&lt;=0,Payment!prev_total_owed=""),"",Payment!prev_pmt_num+1)</f>
        <v/>
      </c>
      <c r="B913" s="84"/>
      <c r="C913" s="99"/>
      <c r="D913" s="100"/>
      <c r="E913" s="58" t="str">
        <f>IF(B913="","",ROUND((B913-Payment!prev_date)*$N$8*Payment!prev_prin_balance,2))</f>
        <v/>
      </c>
      <c r="F913" s="56"/>
      <c r="G913" s="99"/>
      <c r="H913" s="99"/>
      <c r="I913" s="58" t="str">
        <f>IF(B913="","",Payment!prev_fee_balance+G913-H913)</f>
        <v/>
      </c>
      <c r="J913" s="58" t="str">
        <f>IF(B913="","",IF(ISBLANK(D913),MIN(C913-H913,Payment!prev_int_balance+E913),0))</f>
        <v/>
      </c>
      <c r="K913" s="58" t="str">
        <f>IF(B913="","",(Payment!prev_int_balance+E913)-J913)</f>
        <v/>
      </c>
      <c r="L913" s="58" t="str">
        <f t="shared" si="0"/>
        <v/>
      </c>
      <c r="M913" s="58" t="str">
        <f>IF(B913="","",Payment!prev_prin_balance-L913)</f>
        <v/>
      </c>
      <c r="N913" s="58" t="str">
        <f t="shared" si="1"/>
        <v/>
      </c>
      <c r="O913" s="31"/>
      <c r="P913" s="78"/>
      <c r="Q913" s="31"/>
      <c r="R913" s="31"/>
      <c r="S913" s="31"/>
      <c r="T913" s="31"/>
      <c r="U913" s="31"/>
      <c r="V913" s="31"/>
      <c r="W913" s="31"/>
      <c r="X913" s="31"/>
      <c r="Y913" s="31"/>
      <c r="Z913" s="31"/>
    </row>
    <row r="914" spans="1:26" ht="12.75" customHeight="1" x14ac:dyDescent="0.3">
      <c r="A914" s="51" t="str">
        <f>IF(OR(Payment!prev_total_owed&lt;=0,Payment!prev_total_owed=""),"",Payment!prev_pmt_num+1)</f>
        <v/>
      </c>
      <c r="B914" s="84"/>
      <c r="C914" s="99"/>
      <c r="D914" s="100"/>
      <c r="E914" s="58" t="str">
        <f>IF(B914="","",ROUND((B914-Payment!prev_date)*$N$8*Payment!prev_prin_balance,2))</f>
        <v/>
      </c>
      <c r="F914" s="56"/>
      <c r="G914" s="99"/>
      <c r="H914" s="99"/>
      <c r="I914" s="58" t="str">
        <f>IF(B914="","",Payment!prev_fee_balance+G914-H914)</f>
        <v/>
      </c>
      <c r="J914" s="58" t="str">
        <f>IF(B914="","",IF(ISBLANK(D914),MIN(C914-H914,Payment!prev_int_balance+E914),0))</f>
        <v/>
      </c>
      <c r="K914" s="58" t="str">
        <f>IF(B914="","",(Payment!prev_int_balance+E914)-J914)</f>
        <v/>
      </c>
      <c r="L914" s="58" t="str">
        <f t="shared" si="0"/>
        <v/>
      </c>
      <c r="M914" s="58" t="str">
        <f>IF(B914="","",Payment!prev_prin_balance-L914)</f>
        <v/>
      </c>
      <c r="N914" s="58" t="str">
        <f t="shared" si="1"/>
        <v/>
      </c>
      <c r="O914" s="31"/>
      <c r="P914" s="78"/>
      <c r="Q914" s="31"/>
      <c r="R914" s="31"/>
      <c r="S914" s="31"/>
      <c r="T914" s="31"/>
      <c r="U914" s="31"/>
      <c r="V914" s="31"/>
      <c r="W914" s="31"/>
      <c r="X914" s="31"/>
      <c r="Y914" s="31"/>
      <c r="Z914" s="31"/>
    </row>
    <row r="915" spans="1:26" ht="12.75" customHeight="1" x14ac:dyDescent="0.3">
      <c r="A915" s="51" t="str">
        <f>IF(OR(Payment!prev_total_owed&lt;=0,Payment!prev_total_owed=""),"",Payment!prev_pmt_num+1)</f>
        <v/>
      </c>
      <c r="B915" s="84"/>
      <c r="C915" s="99"/>
      <c r="D915" s="100"/>
      <c r="E915" s="58" t="str">
        <f>IF(B915="","",ROUND((B915-Payment!prev_date)*$N$8*Payment!prev_prin_balance,2))</f>
        <v/>
      </c>
      <c r="F915" s="56"/>
      <c r="G915" s="99"/>
      <c r="H915" s="99"/>
      <c r="I915" s="58" t="str">
        <f>IF(B915="","",Payment!prev_fee_balance+G915-H915)</f>
        <v/>
      </c>
      <c r="J915" s="58" t="str">
        <f>IF(B915="","",IF(ISBLANK(D915),MIN(C915-H915,Payment!prev_int_balance+E915),0))</f>
        <v/>
      </c>
      <c r="K915" s="58" t="str">
        <f>IF(B915="","",(Payment!prev_int_balance+E915)-J915)</f>
        <v/>
      </c>
      <c r="L915" s="58" t="str">
        <f t="shared" si="0"/>
        <v/>
      </c>
      <c r="M915" s="58" t="str">
        <f>IF(B915="","",Payment!prev_prin_balance-L915)</f>
        <v/>
      </c>
      <c r="N915" s="58" t="str">
        <f t="shared" si="1"/>
        <v/>
      </c>
      <c r="O915" s="31"/>
      <c r="P915" s="78"/>
      <c r="Q915" s="31"/>
      <c r="R915" s="31"/>
      <c r="S915" s="31"/>
      <c r="T915" s="31"/>
      <c r="U915" s="31"/>
      <c r="V915" s="31"/>
      <c r="W915" s="31"/>
      <c r="X915" s="31"/>
      <c r="Y915" s="31"/>
      <c r="Z915" s="31"/>
    </row>
    <row r="916" spans="1:26" ht="12.75" customHeight="1" x14ac:dyDescent="0.3">
      <c r="A916" s="51" t="str">
        <f>IF(OR(Payment!prev_total_owed&lt;=0,Payment!prev_total_owed=""),"",Payment!prev_pmt_num+1)</f>
        <v/>
      </c>
      <c r="B916" s="84"/>
      <c r="C916" s="99"/>
      <c r="D916" s="100"/>
      <c r="E916" s="58" t="str">
        <f>IF(B916="","",ROUND((B916-Payment!prev_date)*$N$8*Payment!prev_prin_balance,2))</f>
        <v/>
      </c>
      <c r="F916" s="56"/>
      <c r="G916" s="99"/>
      <c r="H916" s="99"/>
      <c r="I916" s="58" t="str">
        <f>IF(B916="","",Payment!prev_fee_balance+G916-H916)</f>
        <v/>
      </c>
      <c r="J916" s="58" t="str">
        <f>IF(B916="","",IF(ISBLANK(D916),MIN(C916-H916,Payment!prev_int_balance+E916),0))</f>
        <v/>
      </c>
      <c r="K916" s="58" t="str">
        <f>IF(B916="","",(Payment!prev_int_balance+E916)-J916)</f>
        <v/>
      </c>
      <c r="L916" s="58" t="str">
        <f t="shared" si="0"/>
        <v/>
      </c>
      <c r="M916" s="58" t="str">
        <f>IF(B916="","",Payment!prev_prin_balance-L916)</f>
        <v/>
      </c>
      <c r="N916" s="58" t="str">
        <f t="shared" si="1"/>
        <v/>
      </c>
      <c r="O916" s="31"/>
      <c r="P916" s="78"/>
      <c r="Q916" s="31"/>
      <c r="R916" s="31"/>
      <c r="S916" s="31"/>
      <c r="T916" s="31"/>
      <c r="U916" s="31"/>
      <c r="V916" s="31"/>
      <c r="W916" s="31"/>
      <c r="X916" s="31"/>
      <c r="Y916" s="31"/>
      <c r="Z916" s="31"/>
    </row>
    <row r="917" spans="1:26" ht="12.75" customHeight="1" x14ac:dyDescent="0.3">
      <c r="A917" s="51" t="str">
        <f>IF(OR(Payment!prev_total_owed&lt;=0,Payment!prev_total_owed=""),"",Payment!prev_pmt_num+1)</f>
        <v/>
      </c>
      <c r="B917" s="84"/>
      <c r="C917" s="99"/>
      <c r="D917" s="100"/>
      <c r="E917" s="58" t="str">
        <f>IF(B917="","",ROUND((B917-Payment!prev_date)*$N$8*Payment!prev_prin_balance,2))</f>
        <v/>
      </c>
      <c r="F917" s="56"/>
      <c r="G917" s="99"/>
      <c r="H917" s="99"/>
      <c r="I917" s="58" t="str">
        <f>IF(B917="","",Payment!prev_fee_balance+G917-H917)</f>
        <v/>
      </c>
      <c r="J917" s="58" t="str">
        <f>IF(B917="","",IF(ISBLANK(D917),MIN(C917-H917,Payment!prev_int_balance+E917),0))</f>
        <v/>
      </c>
      <c r="K917" s="58" t="str">
        <f>IF(B917="","",(Payment!prev_int_balance+E917)-J917)</f>
        <v/>
      </c>
      <c r="L917" s="58" t="str">
        <f t="shared" si="0"/>
        <v/>
      </c>
      <c r="M917" s="58" t="str">
        <f>IF(B917="","",Payment!prev_prin_balance-L917)</f>
        <v/>
      </c>
      <c r="N917" s="58" t="str">
        <f t="shared" si="1"/>
        <v/>
      </c>
      <c r="O917" s="31"/>
      <c r="P917" s="78"/>
      <c r="Q917" s="31"/>
      <c r="R917" s="31"/>
      <c r="S917" s="31"/>
      <c r="T917" s="31"/>
      <c r="U917" s="31"/>
      <c r="V917" s="31"/>
      <c r="W917" s="31"/>
      <c r="X917" s="31"/>
      <c r="Y917" s="31"/>
      <c r="Z917" s="31"/>
    </row>
    <row r="918" spans="1:26" ht="12.75" customHeight="1" x14ac:dyDescent="0.3">
      <c r="A918" s="51" t="str">
        <f>IF(OR(Payment!prev_total_owed&lt;=0,Payment!prev_total_owed=""),"",Payment!prev_pmt_num+1)</f>
        <v/>
      </c>
      <c r="B918" s="84"/>
      <c r="C918" s="99"/>
      <c r="D918" s="100"/>
      <c r="E918" s="58" t="str">
        <f>IF(B918="","",ROUND((B918-Payment!prev_date)*$N$8*Payment!prev_prin_balance,2))</f>
        <v/>
      </c>
      <c r="F918" s="56"/>
      <c r="G918" s="99"/>
      <c r="H918" s="99"/>
      <c r="I918" s="58" t="str">
        <f>IF(B918="","",Payment!prev_fee_balance+G918-H918)</f>
        <v/>
      </c>
      <c r="J918" s="58" t="str">
        <f>IF(B918="","",IF(ISBLANK(D918),MIN(C918-H918,Payment!prev_int_balance+E918),0))</f>
        <v/>
      </c>
      <c r="K918" s="58" t="str">
        <f>IF(B918="","",(Payment!prev_int_balance+E918)-J918)</f>
        <v/>
      </c>
      <c r="L918" s="58" t="str">
        <f t="shared" si="0"/>
        <v/>
      </c>
      <c r="M918" s="58" t="str">
        <f>IF(B918="","",Payment!prev_prin_balance-L918)</f>
        <v/>
      </c>
      <c r="N918" s="58" t="str">
        <f t="shared" si="1"/>
        <v/>
      </c>
      <c r="O918" s="31"/>
      <c r="P918" s="78"/>
      <c r="Q918" s="31"/>
      <c r="R918" s="31"/>
      <c r="S918" s="31"/>
      <c r="T918" s="31"/>
      <c r="U918" s="31"/>
      <c r="V918" s="31"/>
      <c r="W918" s="31"/>
      <c r="X918" s="31"/>
      <c r="Y918" s="31"/>
      <c r="Z918" s="31"/>
    </row>
    <row r="919" spans="1:26" ht="12.75" customHeight="1" x14ac:dyDescent="0.3">
      <c r="A919" s="51" t="str">
        <f>IF(OR(Payment!prev_total_owed&lt;=0,Payment!prev_total_owed=""),"",Payment!prev_pmt_num+1)</f>
        <v/>
      </c>
      <c r="B919" s="84"/>
      <c r="C919" s="99"/>
      <c r="D919" s="100"/>
      <c r="E919" s="58" t="str">
        <f>IF(B919="","",ROUND((B919-Payment!prev_date)*$N$8*Payment!prev_prin_balance,2))</f>
        <v/>
      </c>
      <c r="F919" s="56"/>
      <c r="G919" s="99"/>
      <c r="H919" s="99"/>
      <c r="I919" s="58" t="str">
        <f>IF(B919="","",Payment!prev_fee_balance+G919-H919)</f>
        <v/>
      </c>
      <c r="J919" s="58" t="str">
        <f>IF(B919="","",IF(ISBLANK(D919),MIN(C919-H919,Payment!prev_int_balance+E919),0))</f>
        <v/>
      </c>
      <c r="K919" s="58" t="str">
        <f>IF(B919="","",(Payment!prev_int_balance+E919)-J919)</f>
        <v/>
      </c>
      <c r="L919" s="58" t="str">
        <f t="shared" si="0"/>
        <v/>
      </c>
      <c r="M919" s="58" t="str">
        <f>IF(B919="","",Payment!prev_prin_balance-L919)</f>
        <v/>
      </c>
      <c r="N919" s="58" t="str">
        <f t="shared" si="1"/>
        <v/>
      </c>
      <c r="O919" s="31"/>
      <c r="P919" s="78"/>
      <c r="Q919" s="31"/>
      <c r="R919" s="31"/>
      <c r="S919" s="31"/>
      <c r="T919" s="31"/>
      <c r="U919" s="31"/>
      <c r="V919" s="31"/>
      <c r="W919" s="31"/>
      <c r="X919" s="31"/>
      <c r="Y919" s="31"/>
      <c r="Z919" s="31"/>
    </row>
    <row r="920" spans="1:26" ht="12.75" customHeight="1" x14ac:dyDescent="0.3">
      <c r="A920" s="51" t="str">
        <f>IF(OR(Payment!prev_total_owed&lt;=0,Payment!prev_total_owed=""),"",Payment!prev_pmt_num+1)</f>
        <v/>
      </c>
      <c r="B920" s="84"/>
      <c r="C920" s="99"/>
      <c r="D920" s="100"/>
      <c r="E920" s="58" t="str">
        <f>IF(B920="","",ROUND((B920-Payment!prev_date)*$N$8*Payment!prev_prin_balance,2))</f>
        <v/>
      </c>
      <c r="F920" s="56"/>
      <c r="G920" s="99"/>
      <c r="H920" s="99"/>
      <c r="I920" s="58" t="str">
        <f>IF(B920="","",Payment!prev_fee_balance+G920-H920)</f>
        <v/>
      </c>
      <c r="J920" s="58" t="str">
        <f>IF(B920="","",IF(ISBLANK(D920),MIN(C920-H920,Payment!prev_int_balance+E920),0))</f>
        <v/>
      </c>
      <c r="K920" s="58" t="str">
        <f>IF(B920="","",(Payment!prev_int_balance+E920)-J920)</f>
        <v/>
      </c>
      <c r="L920" s="58" t="str">
        <f t="shared" si="0"/>
        <v/>
      </c>
      <c r="M920" s="58" t="str">
        <f>IF(B920="","",Payment!prev_prin_balance-L920)</f>
        <v/>
      </c>
      <c r="N920" s="58" t="str">
        <f t="shared" si="1"/>
        <v/>
      </c>
      <c r="O920" s="31"/>
      <c r="P920" s="78"/>
      <c r="Q920" s="31"/>
      <c r="R920" s="31"/>
      <c r="S920" s="31"/>
      <c r="T920" s="31"/>
      <c r="U920" s="31"/>
      <c r="V920" s="31"/>
      <c r="W920" s="31"/>
      <c r="X920" s="31"/>
      <c r="Y920" s="31"/>
      <c r="Z920" s="31"/>
    </row>
    <row r="921" spans="1:26" ht="12.75" customHeight="1" x14ac:dyDescent="0.3">
      <c r="A921" s="51" t="str">
        <f>IF(OR(Payment!prev_total_owed&lt;=0,Payment!prev_total_owed=""),"",Payment!prev_pmt_num+1)</f>
        <v/>
      </c>
      <c r="B921" s="84"/>
      <c r="C921" s="99"/>
      <c r="D921" s="100"/>
      <c r="E921" s="58" t="str">
        <f>IF(B921="","",ROUND((B921-Payment!prev_date)*$N$8*Payment!prev_prin_balance,2))</f>
        <v/>
      </c>
      <c r="F921" s="56"/>
      <c r="G921" s="99"/>
      <c r="H921" s="99"/>
      <c r="I921" s="58" t="str">
        <f>IF(B921="","",Payment!prev_fee_balance+G921-H921)</f>
        <v/>
      </c>
      <c r="J921" s="58" t="str">
        <f>IF(B921="","",IF(ISBLANK(D921),MIN(C921-H921,Payment!prev_int_balance+E921),0))</f>
        <v/>
      </c>
      <c r="K921" s="58" t="str">
        <f>IF(B921="","",(Payment!prev_int_balance+E921)-J921)</f>
        <v/>
      </c>
      <c r="L921" s="58" t="str">
        <f t="shared" si="0"/>
        <v/>
      </c>
      <c r="M921" s="58" t="str">
        <f>IF(B921="","",Payment!prev_prin_balance-L921)</f>
        <v/>
      </c>
      <c r="N921" s="58" t="str">
        <f t="shared" si="1"/>
        <v/>
      </c>
      <c r="O921" s="31"/>
      <c r="P921" s="78"/>
      <c r="Q921" s="31"/>
      <c r="R921" s="31"/>
      <c r="S921" s="31"/>
      <c r="T921" s="31"/>
      <c r="U921" s="31"/>
      <c r="V921" s="31"/>
      <c r="W921" s="31"/>
      <c r="X921" s="31"/>
      <c r="Y921" s="31"/>
      <c r="Z921" s="31"/>
    </row>
    <row r="922" spans="1:26" ht="12.75" customHeight="1" x14ac:dyDescent="0.3">
      <c r="A922" s="51" t="str">
        <f>IF(OR(Payment!prev_total_owed&lt;=0,Payment!prev_total_owed=""),"",Payment!prev_pmt_num+1)</f>
        <v/>
      </c>
      <c r="B922" s="84"/>
      <c r="C922" s="99"/>
      <c r="D922" s="100"/>
      <c r="E922" s="58" t="str">
        <f>IF(B922="","",ROUND((B922-Payment!prev_date)*$N$8*Payment!prev_prin_balance,2))</f>
        <v/>
      </c>
      <c r="F922" s="56"/>
      <c r="G922" s="99"/>
      <c r="H922" s="99"/>
      <c r="I922" s="58" t="str">
        <f>IF(B922="","",Payment!prev_fee_balance+G922-H922)</f>
        <v/>
      </c>
      <c r="J922" s="58" t="str">
        <f>IF(B922="","",IF(ISBLANK(D922),MIN(C922-H922,Payment!prev_int_balance+E922),0))</f>
        <v/>
      </c>
      <c r="K922" s="58" t="str">
        <f>IF(B922="","",(Payment!prev_int_balance+E922)-J922)</f>
        <v/>
      </c>
      <c r="L922" s="58" t="str">
        <f t="shared" si="0"/>
        <v/>
      </c>
      <c r="M922" s="58" t="str">
        <f>IF(B922="","",Payment!prev_prin_balance-L922)</f>
        <v/>
      </c>
      <c r="N922" s="58" t="str">
        <f t="shared" si="1"/>
        <v/>
      </c>
      <c r="O922" s="31"/>
      <c r="P922" s="78"/>
      <c r="Q922" s="31"/>
      <c r="R922" s="31"/>
      <c r="S922" s="31"/>
      <c r="T922" s="31"/>
      <c r="U922" s="31"/>
      <c r="V922" s="31"/>
      <c r="W922" s="31"/>
      <c r="X922" s="31"/>
      <c r="Y922" s="31"/>
      <c r="Z922" s="31"/>
    </row>
    <row r="923" spans="1:26" ht="12.75" customHeight="1" x14ac:dyDescent="0.3">
      <c r="A923" s="51" t="str">
        <f>IF(OR(Payment!prev_total_owed&lt;=0,Payment!prev_total_owed=""),"",Payment!prev_pmt_num+1)</f>
        <v/>
      </c>
      <c r="B923" s="84"/>
      <c r="C923" s="99"/>
      <c r="D923" s="100"/>
      <c r="E923" s="58" t="str">
        <f>IF(B923="","",ROUND((B923-Payment!prev_date)*$N$8*Payment!prev_prin_balance,2))</f>
        <v/>
      </c>
      <c r="F923" s="56"/>
      <c r="G923" s="99"/>
      <c r="H923" s="99"/>
      <c r="I923" s="58" t="str">
        <f>IF(B923="","",Payment!prev_fee_balance+G923-H923)</f>
        <v/>
      </c>
      <c r="J923" s="58" t="str">
        <f>IF(B923="","",IF(ISBLANK(D923),MIN(C923-H923,Payment!prev_int_balance+E923),0))</f>
        <v/>
      </c>
      <c r="K923" s="58" t="str">
        <f>IF(B923="","",(Payment!prev_int_balance+E923)-J923)</f>
        <v/>
      </c>
      <c r="L923" s="58" t="str">
        <f t="shared" si="0"/>
        <v/>
      </c>
      <c r="M923" s="58" t="str">
        <f>IF(B923="","",Payment!prev_prin_balance-L923)</f>
        <v/>
      </c>
      <c r="N923" s="58" t="str">
        <f t="shared" si="1"/>
        <v/>
      </c>
      <c r="O923" s="31"/>
      <c r="P923" s="78"/>
      <c r="Q923" s="31"/>
      <c r="R923" s="31"/>
      <c r="S923" s="31"/>
      <c r="T923" s="31"/>
      <c r="U923" s="31"/>
      <c r="V923" s="31"/>
      <c r="W923" s="31"/>
      <c r="X923" s="31"/>
      <c r="Y923" s="31"/>
      <c r="Z923" s="31"/>
    </row>
    <row r="924" spans="1:26" ht="12.75" customHeight="1" x14ac:dyDescent="0.3">
      <c r="A924" s="51" t="str">
        <f>IF(OR(Payment!prev_total_owed&lt;=0,Payment!prev_total_owed=""),"",Payment!prev_pmt_num+1)</f>
        <v/>
      </c>
      <c r="B924" s="84"/>
      <c r="C924" s="99"/>
      <c r="D924" s="100"/>
      <c r="E924" s="58" t="str">
        <f>IF(B924="","",ROUND((B924-Payment!prev_date)*$N$8*Payment!prev_prin_balance,2))</f>
        <v/>
      </c>
      <c r="F924" s="56"/>
      <c r="G924" s="99"/>
      <c r="H924" s="99"/>
      <c r="I924" s="58" t="str">
        <f>IF(B924="","",Payment!prev_fee_balance+G924-H924)</f>
        <v/>
      </c>
      <c r="J924" s="58" t="str">
        <f>IF(B924="","",IF(ISBLANK(D924),MIN(C924-H924,Payment!prev_int_balance+E924),0))</f>
        <v/>
      </c>
      <c r="K924" s="58" t="str">
        <f>IF(B924="","",(Payment!prev_int_balance+E924)-J924)</f>
        <v/>
      </c>
      <c r="L924" s="58" t="str">
        <f t="shared" si="0"/>
        <v/>
      </c>
      <c r="M924" s="58" t="str">
        <f>IF(B924="","",Payment!prev_prin_balance-L924)</f>
        <v/>
      </c>
      <c r="N924" s="58" t="str">
        <f t="shared" si="1"/>
        <v/>
      </c>
      <c r="O924" s="31"/>
      <c r="P924" s="78"/>
      <c r="Q924" s="31"/>
      <c r="R924" s="31"/>
      <c r="S924" s="31"/>
      <c r="T924" s="31"/>
      <c r="U924" s="31"/>
      <c r="V924" s="31"/>
      <c r="W924" s="31"/>
      <c r="X924" s="31"/>
      <c r="Y924" s="31"/>
      <c r="Z924" s="31"/>
    </row>
    <row r="925" spans="1:26" ht="12.75" customHeight="1" x14ac:dyDescent="0.3">
      <c r="A925" s="51" t="str">
        <f>IF(OR(Payment!prev_total_owed&lt;=0,Payment!prev_total_owed=""),"",Payment!prev_pmt_num+1)</f>
        <v/>
      </c>
      <c r="B925" s="84"/>
      <c r="C925" s="99"/>
      <c r="D925" s="100"/>
      <c r="E925" s="58" t="str">
        <f>IF(B925="","",ROUND((B925-Payment!prev_date)*$N$8*Payment!prev_prin_balance,2))</f>
        <v/>
      </c>
      <c r="F925" s="56"/>
      <c r="G925" s="99"/>
      <c r="H925" s="99"/>
      <c r="I925" s="58" t="str">
        <f>IF(B925="","",Payment!prev_fee_balance+G925-H925)</f>
        <v/>
      </c>
      <c r="J925" s="58" t="str">
        <f>IF(B925="","",IF(ISBLANK(D925),MIN(C925-H925,Payment!prev_int_balance+E925),0))</f>
        <v/>
      </c>
      <c r="K925" s="58" t="str">
        <f>IF(B925="","",(Payment!prev_int_balance+E925)-J925)</f>
        <v/>
      </c>
      <c r="L925" s="58" t="str">
        <f t="shared" si="0"/>
        <v/>
      </c>
      <c r="M925" s="58" t="str">
        <f>IF(B925="","",Payment!prev_prin_balance-L925)</f>
        <v/>
      </c>
      <c r="N925" s="58" t="str">
        <f t="shared" si="1"/>
        <v/>
      </c>
      <c r="O925" s="31"/>
      <c r="P925" s="78"/>
      <c r="Q925" s="31"/>
      <c r="R925" s="31"/>
      <c r="S925" s="31"/>
      <c r="T925" s="31"/>
      <c r="U925" s="31"/>
      <c r="V925" s="31"/>
      <c r="W925" s="31"/>
      <c r="X925" s="31"/>
      <c r="Y925" s="31"/>
      <c r="Z925" s="31"/>
    </row>
    <row r="926" spans="1:26" ht="12.75" customHeight="1" x14ac:dyDescent="0.3">
      <c r="A926" s="51" t="str">
        <f>IF(OR(Payment!prev_total_owed&lt;=0,Payment!prev_total_owed=""),"",Payment!prev_pmt_num+1)</f>
        <v/>
      </c>
      <c r="B926" s="84"/>
      <c r="C926" s="99"/>
      <c r="D926" s="100"/>
      <c r="E926" s="58" t="str">
        <f>IF(B926="","",ROUND((B926-Payment!prev_date)*$N$8*Payment!prev_prin_balance,2))</f>
        <v/>
      </c>
      <c r="F926" s="56"/>
      <c r="G926" s="99"/>
      <c r="H926" s="99"/>
      <c r="I926" s="58" t="str">
        <f>IF(B926="","",Payment!prev_fee_balance+G926-H926)</f>
        <v/>
      </c>
      <c r="J926" s="58" t="str">
        <f>IF(B926="","",IF(ISBLANK(D926),MIN(C926-H926,Payment!prev_int_balance+E926),0))</f>
        <v/>
      </c>
      <c r="K926" s="58" t="str">
        <f>IF(B926="","",(Payment!prev_int_balance+E926)-J926)</f>
        <v/>
      </c>
      <c r="L926" s="58" t="str">
        <f t="shared" si="0"/>
        <v/>
      </c>
      <c r="M926" s="58" t="str">
        <f>IF(B926="","",Payment!prev_prin_balance-L926)</f>
        <v/>
      </c>
      <c r="N926" s="58" t="str">
        <f t="shared" si="1"/>
        <v/>
      </c>
      <c r="O926" s="31"/>
      <c r="P926" s="78"/>
      <c r="Q926" s="31"/>
      <c r="R926" s="31"/>
      <c r="S926" s="31"/>
      <c r="T926" s="31"/>
      <c r="U926" s="31"/>
      <c r="V926" s="31"/>
      <c r="W926" s="31"/>
      <c r="X926" s="31"/>
      <c r="Y926" s="31"/>
      <c r="Z926" s="31"/>
    </row>
    <row r="927" spans="1:26" ht="12.75" customHeight="1" x14ac:dyDescent="0.3">
      <c r="A927" s="51" t="str">
        <f>IF(OR(Payment!prev_total_owed&lt;=0,Payment!prev_total_owed=""),"",Payment!prev_pmt_num+1)</f>
        <v/>
      </c>
      <c r="B927" s="84"/>
      <c r="C927" s="99"/>
      <c r="D927" s="100"/>
      <c r="E927" s="58" t="str">
        <f>IF(B927="","",ROUND((B927-Payment!prev_date)*$N$8*Payment!prev_prin_balance,2))</f>
        <v/>
      </c>
      <c r="F927" s="56"/>
      <c r="G927" s="99"/>
      <c r="H927" s="99"/>
      <c r="I927" s="58" t="str">
        <f>IF(B927="","",Payment!prev_fee_balance+G927-H927)</f>
        <v/>
      </c>
      <c r="J927" s="58" t="str">
        <f>IF(B927="","",IF(ISBLANK(D927),MIN(C927-H927,Payment!prev_int_balance+E927),0))</f>
        <v/>
      </c>
      <c r="K927" s="58" t="str">
        <f>IF(B927="","",(Payment!prev_int_balance+E927)-J927)</f>
        <v/>
      </c>
      <c r="L927" s="58" t="str">
        <f t="shared" si="0"/>
        <v/>
      </c>
      <c r="M927" s="58" t="str">
        <f>IF(B927="","",Payment!prev_prin_balance-L927)</f>
        <v/>
      </c>
      <c r="N927" s="58" t="str">
        <f t="shared" si="1"/>
        <v/>
      </c>
      <c r="O927" s="31"/>
      <c r="P927" s="78"/>
      <c r="Q927" s="31"/>
      <c r="R927" s="31"/>
      <c r="S927" s="31"/>
      <c r="T927" s="31"/>
      <c r="U927" s="31"/>
      <c r="V927" s="31"/>
      <c r="W927" s="31"/>
      <c r="X927" s="31"/>
      <c r="Y927" s="31"/>
      <c r="Z927" s="31"/>
    </row>
    <row r="928" spans="1:26" ht="12.75" customHeight="1" x14ac:dyDescent="0.3">
      <c r="A928" s="51" t="str">
        <f>IF(OR(Payment!prev_total_owed&lt;=0,Payment!prev_total_owed=""),"",Payment!prev_pmt_num+1)</f>
        <v/>
      </c>
      <c r="B928" s="84"/>
      <c r="C928" s="99"/>
      <c r="D928" s="100"/>
      <c r="E928" s="58" t="str">
        <f>IF(B928="","",ROUND((B928-Payment!prev_date)*$N$8*Payment!prev_prin_balance,2))</f>
        <v/>
      </c>
      <c r="F928" s="56"/>
      <c r="G928" s="99"/>
      <c r="H928" s="99"/>
      <c r="I928" s="58" t="str">
        <f>IF(B928="","",Payment!prev_fee_balance+G928-H928)</f>
        <v/>
      </c>
      <c r="J928" s="58" t="str">
        <f>IF(B928="","",IF(ISBLANK(D928),MIN(C928-H928,Payment!prev_int_balance+E928),0))</f>
        <v/>
      </c>
      <c r="K928" s="58" t="str">
        <f>IF(B928="","",(Payment!prev_int_balance+E928)-J928)</f>
        <v/>
      </c>
      <c r="L928" s="58" t="str">
        <f t="shared" si="0"/>
        <v/>
      </c>
      <c r="M928" s="58" t="str">
        <f>IF(B928="","",Payment!prev_prin_balance-L928)</f>
        <v/>
      </c>
      <c r="N928" s="58" t="str">
        <f t="shared" si="1"/>
        <v/>
      </c>
      <c r="O928" s="31"/>
      <c r="P928" s="78"/>
      <c r="Q928" s="31"/>
      <c r="R928" s="31"/>
      <c r="S928" s="31"/>
      <c r="T928" s="31"/>
      <c r="U928" s="31"/>
      <c r="V928" s="31"/>
      <c r="W928" s="31"/>
      <c r="X928" s="31"/>
      <c r="Y928" s="31"/>
      <c r="Z928" s="31"/>
    </row>
    <row r="929" spans="1:26" ht="12.75" customHeight="1" x14ac:dyDescent="0.3">
      <c r="A929" s="51" t="str">
        <f>IF(OR(Payment!prev_total_owed&lt;=0,Payment!prev_total_owed=""),"",Payment!prev_pmt_num+1)</f>
        <v/>
      </c>
      <c r="B929" s="84"/>
      <c r="C929" s="99"/>
      <c r="D929" s="100"/>
      <c r="E929" s="58" t="str">
        <f>IF(B929="","",ROUND((B929-Payment!prev_date)*$N$8*Payment!prev_prin_balance,2))</f>
        <v/>
      </c>
      <c r="F929" s="56"/>
      <c r="G929" s="99"/>
      <c r="H929" s="99"/>
      <c r="I929" s="58" t="str">
        <f>IF(B929="","",Payment!prev_fee_balance+G929-H929)</f>
        <v/>
      </c>
      <c r="J929" s="58" t="str">
        <f>IF(B929="","",IF(ISBLANK(D929),MIN(C929-H929,Payment!prev_int_balance+E929),0))</f>
        <v/>
      </c>
      <c r="K929" s="58" t="str">
        <f>IF(B929="","",(Payment!prev_int_balance+E929)-J929)</f>
        <v/>
      </c>
      <c r="L929" s="58" t="str">
        <f t="shared" si="0"/>
        <v/>
      </c>
      <c r="M929" s="58" t="str">
        <f>IF(B929="","",Payment!prev_prin_balance-L929)</f>
        <v/>
      </c>
      <c r="N929" s="58" t="str">
        <f t="shared" si="1"/>
        <v/>
      </c>
      <c r="O929" s="31"/>
      <c r="P929" s="78"/>
      <c r="Q929" s="31"/>
      <c r="R929" s="31"/>
      <c r="S929" s="31"/>
      <c r="T929" s="31"/>
      <c r="U929" s="31"/>
      <c r="V929" s="31"/>
      <c r="W929" s="31"/>
      <c r="X929" s="31"/>
      <c r="Y929" s="31"/>
      <c r="Z929" s="31"/>
    </row>
    <row r="930" spans="1:26" ht="12.75" customHeight="1" x14ac:dyDescent="0.3">
      <c r="A930" s="51" t="str">
        <f>IF(OR(Payment!prev_total_owed&lt;=0,Payment!prev_total_owed=""),"",Payment!prev_pmt_num+1)</f>
        <v/>
      </c>
      <c r="B930" s="84"/>
      <c r="C930" s="99"/>
      <c r="D930" s="100"/>
      <c r="E930" s="58" t="str">
        <f>IF(B930="","",ROUND((B930-Payment!prev_date)*$N$8*Payment!prev_prin_balance,2))</f>
        <v/>
      </c>
      <c r="F930" s="56"/>
      <c r="G930" s="99"/>
      <c r="H930" s="99"/>
      <c r="I930" s="58" t="str">
        <f>IF(B930="","",Payment!prev_fee_balance+G930-H930)</f>
        <v/>
      </c>
      <c r="J930" s="58" t="str">
        <f>IF(B930="","",IF(ISBLANK(D930),MIN(C930-H930,Payment!prev_int_balance+E930),0))</f>
        <v/>
      </c>
      <c r="K930" s="58" t="str">
        <f>IF(B930="","",(Payment!prev_int_balance+E930)-J930)</f>
        <v/>
      </c>
      <c r="L930" s="58" t="str">
        <f t="shared" si="0"/>
        <v/>
      </c>
      <c r="M930" s="58" t="str">
        <f>IF(B930="","",Payment!prev_prin_balance-L930)</f>
        <v/>
      </c>
      <c r="N930" s="58" t="str">
        <f t="shared" si="1"/>
        <v/>
      </c>
      <c r="O930" s="31"/>
      <c r="P930" s="78"/>
      <c r="Q930" s="31"/>
      <c r="R930" s="31"/>
      <c r="S930" s="31"/>
      <c r="T930" s="31"/>
      <c r="U930" s="31"/>
      <c r="V930" s="31"/>
      <c r="W930" s="31"/>
      <c r="X930" s="31"/>
      <c r="Y930" s="31"/>
      <c r="Z930" s="31"/>
    </row>
    <row r="931" spans="1:26" ht="12.75" customHeight="1" x14ac:dyDescent="0.3">
      <c r="A931" s="51" t="str">
        <f>IF(OR(Payment!prev_total_owed&lt;=0,Payment!prev_total_owed=""),"",Payment!prev_pmt_num+1)</f>
        <v/>
      </c>
      <c r="B931" s="84"/>
      <c r="C931" s="99"/>
      <c r="D931" s="100"/>
      <c r="E931" s="58" t="str">
        <f>IF(B931="","",ROUND((B931-Payment!prev_date)*$N$8*Payment!prev_prin_balance,2))</f>
        <v/>
      </c>
      <c r="F931" s="56"/>
      <c r="G931" s="99"/>
      <c r="H931" s="99"/>
      <c r="I931" s="58" t="str">
        <f>IF(B931="","",Payment!prev_fee_balance+G931-H931)</f>
        <v/>
      </c>
      <c r="J931" s="58" t="str">
        <f>IF(B931="","",IF(ISBLANK(D931),MIN(C931-H931,Payment!prev_int_balance+E931),0))</f>
        <v/>
      </c>
      <c r="K931" s="58" t="str">
        <f>IF(B931="","",(Payment!prev_int_balance+E931)-J931)</f>
        <v/>
      </c>
      <c r="L931" s="58" t="str">
        <f t="shared" si="0"/>
        <v/>
      </c>
      <c r="M931" s="58" t="str">
        <f>IF(B931="","",Payment!prev_prin_balance-L931)</f>
        <v/>
      </c>
      <c r="N931" s="58" t="str">
        <f t="shared" si="1"/>
        <v/>
      </c>
      <c r="O931" s="31"/>
      <c r="P931" s="78"/>
      <c r="Q931" s="31"/>
      <c r="R931" s="31"/>
      <c r="S931" s="31"/>
      <c r="T931" s="31"/>
      <c r="U931" s="31"/>
      <c r="V931" s="31"/>
      <c r="W931" s="31"/>
      <c r="X931" s="31"/>
      <c r="Y931" s="31"/>
      <c r="Z931" s="31"/>
    </row>
    <row r="932" spans="1:26" ht="12.75" customHeight="1" x14ac:dyDescent="0.3">
      <c r="A932" s="51" t="str">
        <f>IF(OR(Payment!prev_total_owed&lt;=0,Payment!prev_total_owed=""),"",Payment!prev_pmt_num+1)</f>
        <v/>
      </c>
      <c r="B932" s="84"/>
      <c r="C932" s="99"/>
      <c r="D932" s="100"/>
      <c r="E932" s="58" t="str">
        <f>IF(B932="","",ROUND((B932-Payment!prev_date)*$N$8*Payment!prev_prin_balance,2))</f>
        <v/>
      </c>
      <c r="F932" s="56"/>
      <c r="G932" s="99"/>
      <c r="H932" s="99"/>
      <c r="I932" s="58" t="str">
        <f>IF(B932="","",Payment!prev_fee_balance+G932-H932)</f>
        <v/>
      </c>
      <c r="J932" s="58" t="str">
        <f>IF(B932="","",IF(ISBLANK(D932),MIN(C932-H932,Payment!prev_int_balance+E932),0))</f>
        <v/>
      </c>
      <c r="K932" s="58" t="str">
        <f>IF(B932="","",(Payment!prev_int_balance+E932)-J932)</f>
        <v/>
      </c>
      <c r="L932" s="58" t="str">
        <f t="shared" si="0"/>
        <v/>
      </c>
      <c r="M932" s="58" t="str">
        <f>IF(B932="","",Payment!prev_prin_balance-L932)</f>
        <v/>
      </c>
      <c r="N932" s="58" t="str">
        <f t="shared" si="1"/>
        <v/>
      </c>
      <c r="O932" s="31"/>
      <c r="P932" s="78"/>
      <c r="Q932" s="31"/>
      <c r="R932" s="31"/>
      <c r="S932" s="31"/>
      <c r="T932" s="31"/>
      <c r="U932" s="31"/>
      <c r="V932" s="31"/>
      <c r="W932" s="31"/>
      <c r="X932" s="31"/>
      <c r="Y932" s="31"/>
      <c r="Z932" s="31"/>
    </row>
    <row r="933" spans="1:26" ht="12.75" customHeight="1" x14ac:dyDescent="0.3">
      <c r="A933" s="51" t="str">
        <f>IF(OR(Payment!prev_total_owed&lt;=0,Payment!prev_total_owed=""),"",Payment!prev_pmt_num+1)</f>
        <v/>
      </c>
      <c r="B933" s="84"/>
      <c r="C933" s="99"/>
      <c r="D933" s="100"/>
      <c r="E933" s="58" t="str">
        <f>IF(B933="","",ROUND((B933-Payment!prev_date)*$N$8*Payment!prev_prin_balance,2))</f>
        <v/>
      </c>
      <c r="F933" s="56"/>
      <c r="G933" s="99"/>
      <c r="H933" s="99"/>
      <c r="I933" s="58" t="str">
        <f>IF(B933="","",Payment!prev_fee_balance+G933-H933)</f>
        <v/>
      </c>
      <c r="J933" s="58" t="str">
        <f>IF(B933="","",IF(ISBLANK(D933),MIN(C933-H933,Payment!prev_int_balance+E933),0))</f>
        <v/>
      </c>
      <c r="K933" s="58" t="str">
        <f>IF(B933="","",(Payment!prev_int_balance+E933)-J933)</f>
        <v/>
      </c>
      <c r="L933" s="58" t="str">
        <f t="shared" si="0"/>
        <v/>
      </c>
      <c r="M933" s="58" t="str">
        <f>IF(B933="","",Payment!prev_prin_balance-L933)</f>
        <v/>
      </c>
      <c r="N933" s="58" t="str">
        <f t="shared" si="1"/>
        <v/>
      </c>
      <c r="O933" s="31"/>
      <c r="P933" s="78"/>
      <c r="Q933" s="31"/>
      <c r="R933" s="31"/>
      <c r="S933" s="31"/>
      <c r="T933" s="31"/>
      <c r="U933" s="31"/>
      <c r="V933" s="31"/>
      <c r="W933" s="31"/>
      <c r="X933" s="31"/>
      <c r="Y933" s="31"/>
      <c r="Z933" s="31"/>
    </row>
    <row r="934" spans="1:26" ht="12.75" customHeight="1" x14ac:dyDescent="0.3">
      <c r="A934" s="51" t="str">
        <f>IF(OR(Payment!prev_total_owed&lt;=0,Payment!prev_total_owed=""),"",Payment!prev_pmt_num+1)</f>
        <v/>
      </c>
      <c r="B934" s="84"/>
      <c r="C934" s="99"/>
      <c r="D934" s="100"/>
      <c r="E934" s="58" t="str">
        <f>IF(B934="","",ROUND((B934-Payment!prev_date)*$N$8*Payment!prev_prin_balance,2))</f>
        <v/>
      </c>
      <c r="F934" s="56"/>
      <c r="G934" s="99"/>
      <c r="H934" s="99"/>
      <c r="I934" s="58" t="str">
        <f>IF(B934="","",Payment!prev_fee_balance+G934-H934)</f>
        <v/>
      </c>
      <c r="J934" s="58" t="str">
        <f>IF(B934="","",IF(ISBLANK(D934),MIN(C934-H934,Payment!prev_int_balance+E934),0))</f>
        <v/>
      </c>
      <c r="K934" s="58" t="str">
        <f>IF(B934="","",(Payment!prev_int_balance+E934)-J934)</f>
        <v/>
      </c>
      <c r="L934" s="58" t="str">
        <f t="shared" si="0"/>
        <v/>
      </c>
      <c r="M934" s="58" t="str">
        <f>IF(B934="","",Payment!prev_prin_balance-L934)</f>
        <v/>
      </c>
      <c r="N934" s="58" t="str">
        <f t="shared" si="1"/>
        <v/>
      </c>
      <c r="O934" s="31"/>
      <c r="P934" s="78"/>
      <c r="Q934" s="31"/>
      <c r="R934" s="31"/>
      <c r="S934" s="31"/>
      <c r="T934" s="31"/>
      <c r="U934" s="31"/>
      <c r="V934" s="31"/>
      <c r="W934" s="31"/>
      <c r="X934" s="31"/>
      <c r="Y934" s="31"/>
      <c r="Z934" s="31"/>
    </row>
    <row r="935" spans="1:26" ht="12.75" customHeight="1" x14ac:dyDescent="0.3">
      <c r="A935" s="51" t="str">
        <f>IF(OR(Payment!prev_total_owed&lt;=0,Payment!prev_total_owed=""),"",Payment!prev_pmt_num+1)</f>
        <v/>
      </c>
      <c r="B935" s="84"/>
      <c r="C935" s="99"/>
      <c r="D935" s="100"/>
      <c r="E935" s="58" t="str">
        <f>IF(B935="","",ROUND((B935-Payment!prev_date)*$N$8*Payment!prev_prin_balance,2))</f>
        <v/>
      </c>
      <c r="F935" s="56"/>
      <c r="G935" s="99"/>
      <c r="H935" s="99"/>
      <c r="I935" s="58" t="str">
        <f>IF(B935="","",Payment!prev_fee_balance+G935-H935)</f>
        <v/>
      </c>
      <c r="J935" s="58" t="str">
        <f>IF(B935="","",IF(ISBLANK(D935),MIN(C935-H935,Payment!prev_int_balance+E935),0))</f>
        <v/>
      </c>
      <c r="K935" s="58" t="str">
        <f>IF(B935="","",(Payment!prev_int_balance+E935)-J935)</f>
        <v/>
      </c>
      <c r="L935" s="58" t="str">
        <f t="shared" si="0"/>
        <v/>
      </c>
      <c r="M935" s="58" t="str">
        <f>IF(B935="","",Payment!prev_prin_balance-L935)</f>
        <v/>
      </c>
      <c r="N935" s="58" t="str">
        <f t="shared" si="1"/>
        <v/>
      </c>
      <c r="O935" s="31"/>
      <c r="P935" s="78"/>
      <c r="Q935" s="31"/>
      <c r="R935" s="31"/>
      <c r="S935" s="31"/>
      <c r="T935" s="31"/>
      <c r="U935" s="31"/>
      <c r="V935" s="31"/>
      <c r="W935" s="31"/>
      <c r="X935" s="31"/>
      <c r="Y935" s="31"/>
      <c r="Z935" s="31"/>
    </row>
    <row r="936" spans="1:26" ht="12.75" customHeight="1" x14ac:dyDescent="0.3">
      <c r="A936" s="51" t="str">
        <f>IF(OR(Payment!prev_total_owed&lt;=0,Payment!prev_total_owed=""),"",Payment!prev_pmt_num+1)</f>
        <v/>
      </c>
      <c r="B936" s="84"/>
      <c r="C936" s="99"/>
      <c r="D936" s="100"/>
      <c r="E936" s="58" t="str">
        <f>IF(B936="","",ROUND((B936-Payment!prev_date)*$N$8*Payment!prev_prin_balance,2))</f>
        <v/>
      </c>
      <c r="F936" s="56"/>
      <c r="G936" s="99"/>
      <c r="H936" s="99"/>
      <c r="I936" s="58" t="str">
        <f>IF(B936="","",Payment!prev_fee_balance+G936-H936)</f>
        <v/>
      </c>
      <c r="J936" s="58" t="str">
        <f>IF(B936="","",IF(ISBLANK(D936),MIN(C936-H936,Payment!prev_int_balance+E936),0))</f>
        <v/>
      </c>
      <c r="K936" s="58" t="str">
        <f>IF(B936="","",(Payment!prev_int_balance+E936)-J936)</f>
        <v/>
      </c>
      <c r="L936" s="58" t="str">
        <f t="shared" si="0"/>
        <v/>
      </c>
      <c r="M936" s="58" t="str">
        <f>IF(B936="","",Payment!prev_prin_balance-L936)</f>
        <v/>
      </c>
      <c r="N936" s="58" t="str">
        <f t="shared" si="1"/>
        <v/>
      </c>
      <c r="O936" s="31"/>
      <c r="P936" s="78"/>
      <c r="Q936" s="31"/>
      <c r="R936" s="31"/>
      <c r="S936" s="31"/>
      <c r="T936" s="31"/>
      <c r="U936" s="31"/>
      <c r="V936" s="31"/>
      <c r="W936" s="31"/>
      <c r="X936" s="31"/>
      <c r="Y936" s="31"/>
      <c r="Z936" s="31"/>
    </row>
    <row r="937" spans="1:26" ht="12.75" customHeight="1" x14ac:dyDescent="0.3">
      <c r="A937" s="51" t="str">
        <f>IF(OR(Payment!prev_total_owed&lt;=0,Payment!prev_total_owed=""),"",Payment!prev_pmt_num+1)</f>
        <v/>
      </c>
      <c r="B937" s="84"/>
      <c r="C937" s="99"/>
      <c r="D937" s="100"/>
      <c r="E937" s="58" t="str">
        <f>IF(B937="","",ROUND((B937-Payment!prev_date)*$N$8*Payment!prev_prin_balance,2))</f>
        <v/>
      </c>
      <c r="F937" s="56"/>
      <c r="G937" s="99"/>
      <c r="H937" s="99"/>
      <c r="I937" s="58" t="str">
        <f>IF(B937="","",Payment!prev_fee_balance+G937-H937)</f>
        <v/>
      </c>
      <c r="J937" s="58" t="str">
        <f>IF(B937="","",IF(ISBLANK(D937),MIN(C937-H937,Payment!prev_int_balance+E937),0))</f>
        <v/>
      </c>
      <c r="K937" s="58" t="str">
        <f>IF(B937="","",(Payment!prev_int_balance+E937)-J937)</f>
        <v/>
      </c>
      <c r="L937" s="58" t="str">
        <f t="shared" si="0"/>
        <v/>
      </c>
      <c r="M937" s="58" t="str">
        <f>IF(B937="","",Payment!prev_prin_balance-L937)</f>
        <v/>
      </c>
      <c r="N937" s="58" t="str">
        <f t="shared" si="1"/>
        <v/>
      </c>
      <c r="O937" s="31"/>
      <c r="P937" s="78"/>
      <c r="Q937" s="31"/>
      <c r="R937" s="31"/>
      <c r="S937" s="31"/>
      <c r="T937" s="31"/>
      <c r="U937" s="31"/>
      <c r="V937" s="31"/>
      <c r="W937" s="31"/>
      <c r="X937" s="31"/>
      <c r="Y937" s="31"/>
      <c r="Z937" s="31"/>
    </row>
    <row r="938" spans="1:26" ht="12.75" customHeight="1" x14ac:dyDescent="0.3">
      <c r="A938" s="51" t="str">
        <f>IF(OR(Payment!prev_total_owed&lt;=0,Payment!prev_total_owed=""),"",Payment!prev_pmt_num+1)</f>
        <v/>
      </c>
      <c r="B938" s="84"/>
      <c r="C938" s="99"/>
      <c r="D938" s="100"/>
      <c r="E938" s="58" t="str">
        <f>IF(B938="","",ROUND((B938-Payment!prev_date)*$N$8*Payment!prev_prin_balance,2))</f>
        <v/>
      </c>
      <c r="F938" s="56"/>
      <c r="G938" s="99"/>
      <c r="H938" s="99"/>
      <c r="I938" s="58" t="str">
        <f>IF(B938="","",Payment!prev_fee_balance+G938-H938)</f>
        <v/>
      </c>
      <c r="J938" s="58" t="str">
        <f>IF(B938="","",IF(ISBLANK(D938),MIN(C938-H938,Payment!prev_int_balance+E938),0))</f>
        <v/>
      </c>
      <c r="K938" s="58" t="str">
        <f>IF(B938="","",(Payment!prev_int_balance+E938)-J938)</f>
        <v/>
      </c>
      <c r="L938" s="58" t="str">
        <f t="shared" si="0"/>
        <v/>
      </c>
      <c r="M938" s="58" t="str">
        <f>IF(B938="","",Payment!prev_prin_balance-L938)</f>
        <v/>
      </c>
      <c r="N938" s="58" t="str">
        <f t="shared" si="1"/>
        <v/>
      </c>
      <c r="O938" s="31"/>
      <c r="P938" s="78"/>
      <c r="Q938" s="31"/>
      <c r="R938" s="31"/>
      <c r="S938" s="31"/>
      <c r="T938" s="31"/>
      <c r="U938" s="31"/>
      <c r="V938" s="31"/>
      <c r="W938" s="31"/>
      <c r="X938" s="31"/>
      <c r="Y938" s="31"/>
      <c r="Z938" s="31"/>
    </row>
    <row r="939" spans="1:26" ht="12.75" customHeight="1" x14ac:dyDescent="0.3">
      <c r="A939" s="51" t="str">
        <f>IF(OR(Payment!prev_total_owed&lt;=0,Payment!prev_total_owed=""),"",Payment!prev_pmt_num+1)</f>
        <v/>
      </c>
      <c r="B939" s="84"/>
      <c r="C939" s="99"/>
      <c r="D939" s="100"/>
      <c r="E939" s="58" t="str">
        <f>IF(B939="","",ROUND((B939-Payment!prev_date)*$N$8*Payment!prev_prin_balance,2))</f>
        <v/>
      </c>
      <c r="F939" s="56"/>
      <c r="G939" s="99"/>
      <c r="H939" s="99"/>
      <c r="I939" s="58" t="str">
        <f>IF(B939="","",Payment!prev_fee_balance+G939-H939)</f>
        <v/>
      </c>
      <c r="J939" s="58" t="str">
        <f>IF(B939="","",IF(ISBLANK(D939),MIN(C939-H939,Payment!prev_int_balance+E939),0))</f>
        <v/>
      </c>
      <c r="K939" s="58" t="str">
        <f>IF(B939="","",(Payment!prev_int_balance+E939)-J939)</f>
        <v/>
      </c>
      <c r="L939" s="58" t="str">
        <f t="shared" si="0"/>
        <v/>
      </c>
      <c r="M939" s="58" t="str">
        <f>IF(B939="","",Payment!prev_prin_balance-L939)</f>
        <v/>
      </c>
      <c r="N939" s="58" t="str">
        <f t="shared" si="1"/>
        <v/>
      </c>
      <c r="O939" s="31"/>
      <c r="P939" s="78"/>
      <c r="Q939" s="31"/>
      <c r="R939" s="31"/>
      <c r="S939" s="31"/>
      <c r="T939" s="31"/>
      <c r="U939" s="31"/>
      <c r="V939" s="31"/>
      <c r="W939" s="31"/>
      <c r="X939" s="31"/>
      <c r="Y939" s="31"/>
      <c r="Z939" s="31"/>
    </row>
    <row r="940" spans="1:26" ht="12.75" customHeight="1" x14ac:dyDescent="0.3">
      <c r="A940" s="51" t="str">
        <f>IF(OR(Payment!prev_total_owed&lt;=0,Payment!prev_total_owed=""),"",Payment!prev_pmt_num+1)</f>
        <v/>
      </c>
      <c r="B940" s="84"/>
      <c r="C940" s="99"/>
      <c r="D940" s="100"/>
      <c r="E940" s="58" t="str">
        <f>IF(B940="","",ROUND((B940-Payment!prev_date)*$N$8*Payment!prev_prin_balance,2))</f>
        <v/>
      </c>
      <c r="F940" s="56"/>
      <c r="G940" s="99"/>
      <c r="H940" s="99"/>
      <c r="I940" s="58" t="str">
        <f>IF(B940="","",Payment!prev_fee_balance+G940-H940)</f>
        <v/>
      </c>
      <c r="J940" s="58" t="str">
        <f>IF(B940="","",IF(ISBLANK(D940),MIN(C940-H940,Payment!prev_int_balance+E940),0))</f>
        <v/>
      </c>
      <c r="K940" s="58" t="str">
        <f>IF(B940="","",(Payment!prev_int_balance+E940)-J940)</f>
        <v/>
      </c>
      <c r="L940" s="58" t="str">
        <f t="shared" si="0"/>
        <v/>
      </c>
      <c r="M940" s="58" t="str">
        <f>IF(B940="","",Payment!prev_prin_balance-L940)</f>
        <v/>
      </c>
      <c r="N940" s="58" t="str">
        <f t="shared" si="1"/>
        <v/>
      </c>
      <c r="O940" s="31"/>
      <c r="P940" s="78"/>
      <c r="Q940" s="31"/>
      <c r="R940" s="31"/>
      <c r="S940" s="31"/>
      <c r="T940" s="31"/>
      <c r="U940" s="31"/>
      <c r="V940" s="31"/>
      <c r="W940" s="31"/>
      <c r="X940" s="31"/>
      <c r="Y940" s="31"/>
      <c r="Z940" s="31"/>
    </row>
    <row r="941" spans="1:26" ht="12.75" customHeight="1" x14ac:dyDescent="0.3">
      <c r="A941" s="51" t="str">
        <f>IF(OR(Payment!prev_total_owed&lt;=0,Payment!prev_total_owed=""),"",Payment!prev_pmt_num+1)</f>
        <v/>
      </c>
      <c r="B941" s="84"/>
      <c r="C941" s="99"/>
      <c r="D941" s="100"/>
      <c r="E941" s="58" t="str">
        <f>IF(B941="","",ROUND((B941-Payment!prev_date)*$N$8*Payment!prev_prin_balance,2))</f>
        <v/>
      </c>
      <c r="F941" s="56"/>
      <c r="G941" s="99"/>
      <c r="H941" s="99"/>
      <c r="I941" s="58" t="str">
        <f>IF(B941="","",Payment!prev_fee_balance+G941-H941)</f>
        <v/>
      </c>
      <c r="J941" s="58" t="str">
        <f>IF(B941="","",IF(ISBLANK(D941),MIN(C941-H941,Payment!prev_int_balance+E941),0))</f>
        <v/>
      </c>
      <c r="K941" s="58" t="str">
        <f>IF(B941="","",(Payment!prev_int_balance+E941)-J941)</f>
        <v/>
      </c>
      <c r="L941" s="58" t="str">
        <f t="shared" si="0"/>
        <v/>
      </c>
      <c r="M941" s="58" t="str">
        <f>IF(B941="","",Payment!prev_prin_balance-L941)</f>
        <v/>
      </c>
      <c r="N941" s="58" t="str">
        <f t="shared" si="1"/>
        <v/>
      </c>
      <c r="O941" s="31"/>
      <c r="P941" s="78"/>
      <c r="Q941" s="31"/>
      <c r="R941" s="31"/>
      <c r="S941" s="31"/>
      <c r="T941" s="31"/>
      <c r="U941" s="31"/>
      <c r="V941" s="31"/>
      <c r="W941" s="31"/>
      <c r="X941" s="31"/>
      <c r="Y941" s="31"/>
      <c r="Z941" s="31"/>
    </row>
    <row r="942" spans="1:26" ht="12.75" customHeight="1" x14ac:dyDescent="0.3">
      <c r="A942" s="51" t="str">
        <f>IF(OR(Payment!prev_total_owed&lt;=0,Payment!prev_total_owed=""),"",Payment!prev_pmt_num+1)</f>
        <v/>
      </c>
      <c r="B942" s="84"/>
      <c r="C942" s="99"/>
      <c r="D942" s="100"/>
      <c r="E942" s="58" t="str">
        <f>IF(B942="","",ROUND((B942-Payment!prev_date)*$N$8*Payment!prev_prin_balance,2))</f>
        <v/>
      </c>
      <c r="F942" s="56"/>
      <c r="G942" s="99"/>
      <c r="H942" s="99"/>
      <c r="I942" s="58" t="str">
        <f>IF(B942="","",Payment!prev_fee_balance+G942-H942)</f>
        <v/>
      </c>
      <c r="J942" s="58" t="str">
        <f>IF(B942="","",IF(ISBLANK(D942),MIN(C942-H942,Payment!prev_int_balance+E942),0))</f>
        <v/>
      </c>
      <c r="K942" s="58" t="str">
        <f>IF(B942="","",(Payment!prev_int_balance+E942)-J942)</f>
        <v/>
      </c>
      <c r="L942" s="58" t="str">
        <f t="shared" si="0"/>
        <v/>
      </c>
      <c r="M942" s="58" t="str">
        <f>IF(B942="","",Payment!prev_prin_balance-L942)</f>
        <v/>
      </c>
      <c r="N942" s="58" t="str">
        <f t="shared" si="1"/>
        <v/>
      </c>
      <c r="O942" s="31"/>
      <c r="P942" s="78"/>
      <c r="Q942" s="31"/>
      <c r="R942" s="31"/>
      <c r="S942" s="31"/>
      <c r="T942" s="31"/>
      <c r="U942" s="31"/>
      <c r="V942" s="31"/>
      <c r="W942" s="31"/>
      <c r="X942" s="31"/>
      <c r="Y942" s="31"/>
      <c r="Z942" s="31"/>
    </row>
    <row r="943" spans="1:26" ht="12.75" customHeight="1" x14ac:dyDescent="0.3">
      <c r="A943" s="51" t="str">
        <f>IF(OR(Payment!prev_total_owed&lt;=0,Payment!prev_total_owed=""),"",Payment!prev_pmt_num+1)</f>
        <v/>
      </c>
      <c r="B943" s="84"/>
      <c r="C943" s="99"/>
      <c r="D943" s="100"/>
      <c r="E943" s="58" t="str">
        <f>IF(B943="","",ROUND((B943-Payment!prev_date)*$N$8*Payment!prev_prin_balance,2))</f>
        <v/>
      </c>
      <c r="F943" s="56"/>
      <c r="G943" s="99"/>
      <c r="H943" s="99"/>
      <c r="I943" s="58" t="str">
        <f>IF(B943="","",Payment!prev_fee_balance+G943-H943)</f>
        <v/>
      </c>
      <c r="J943" s="58" t="str">
        <f>IF(B943="","",IF(ISBLANK(D943),MIN(C943-H943,Payment!prev_int_balance+E943),0))</f>
        <v/>
      </c>
      <c r="K943" s="58" t="str">
        <f>IF(B943="","",(Payment!prev_int_balance+E943)-J943)</f>
        <v/>
      </c>
      <c r="L943" s="58" t="str">
        <f t="shared" si="0"/>
        <v/>
      </c>
      <c r="M943" s="58" t="str">
        <f>IF(B943="","",Payment!prev_prin_balance-L943)</f>
        <v/>
      </c>
      <c r="N943" s="58" t="str">
        <f t="shared" si="1"/>
        <v/>
      </c>
      <c r="O943" s="31"/>
      <c r="P943" s="78"/>
      <c r="Q943" s="31"/>
      <c r="R943" s="31"/>
      <c r="S943" s="31"/>
      <c r="T943" s="31"/>
      <c r="U943" s="31"/>
      <c r="V943" s="31"/>
      <c r="W943" s="31"/>
      <c r="X943" s="31"/>
      <c r="Y943" s="31"/>
      <c r="Z943" s="31"/>
    </row>
    <row r="944" spans="1:26" ht="12.75" customHeight="1" x14ac:dyDescent="0.3">
      <c r="A944" s="51" t="str">
        <f>IF(OR(Payment!prev_total_owed&lt;=0,Payment!prev_total_owed=""),"",Payment!prev_pmt_num+1)</f>
        <v/>
      </c>
      <c r="B944" s="84"/>
      <c r="C944" s="99"/>
      <c r="D944" s="100"/>
      <c r="E944" s="58" t="str">
        <f>IF(B944="","",ROUND((B944-Payment!prev_date)*$N$8*Payment!prev_prin_balance,2))</f>
        <v/>
      </c>
      <c r="F944" s="56"/>
      <c r="G944" s="99"/>
      <c r="H944" s="99"/>
      <c r="I944" s="58" t="str">
        <f>IF(B944="","",Payment!prev_fee_balance+G944-H944)</f>
        <v/>
      </c>
      <c r="J944" s="58" t="str">
        <f>IF(B944="","",IF(ISBLANK(D944),MIN(C944-H944,Payment!prev_int_balance+E944),0))</f>
        <v/>
      </c>
      <c r="K944" s="58" t="str">
        <f>IF(B944="","",(Payment!prev_int_balance+E944)-J944)</f>
        <v/>
      </c>
      <c r="L944" s="58" t="str">
        <f t="shared" si="0"/>
        <v/>
      </c>
      <c r="M944" s="58" t="str">
        <f>IF(B944="","",Payment!prev_prin_balance-L944)</f>
        <v/>
      </c>
      <c r="N944" s="58" t="str">
        <f t="shared" si="1"/>
        <v/>
      </c>
      <c r="O944" s="31"/>
      <c r="P944" s="78"/>
      <c r="Q944" s="31"/>
      <c r="R944" s="31"/>
      <c r="S944" s="31"/>
      <c r="T944" s="31"/>
      <c r="U944" s="31"/>
      <c r="V944" s="31"/>
      <c r="W944" s="31"/>
      <c r="X944" s="31"/>
      <c r="Y944" s="31"/>
      <c r="Z944" s="31"/>
    </row>
    <row r="945" spans="1:26" ht="12.75" customHeight="1" x14ac:dyDescent="0.3">
      <c r="A945" s="51" t="str">
        <f>IF(OR(Payment!prev_total_owed&lt;=0,Payment!prev_total_owed=""),"",Payment!prev_pmt_num+1)</f>
        <v/>
      </c>
      <c r="B945" s="84"/>
      <c r="C945" s="99"/>
      <c r="D945" s="100"/>
      <c r="E945" s="58" t="str">
        <f>IF(B945="","",ROUND((B945-Payment!prev_date)*$N$8*Payment!prev_prin_balance,2))</f>
        <v/>
      </c>
      <c r="F945" s="56"/>
      <c r="G945" s="99"/>
      <c r="H945" s="99"/>
      <c r="I945" s="58" t="str">
        <f>IF(B945="","",Payment!prev_fee_balance+G945-H945)</f>
        <v/>
      </c>
      <c r="J945" s="58" t="str">
        <f>IF(B945="","",IF(ISBLANK(D945),MIN(C945-H945,Payment!prev_int_balance+E945),0))</f>
        <v/>
      </c>
      <c r="K945" s="58" t="str">
        <f>IF(B945="","",(Payment!prev_int_balance+E945)-J945)</f>
        <v/>
      </c>
      <c r="L945" s="58" t="str">
        <f t="shared" si="0"/>
        <v/>
      </c>
      <c r="M945" s="58" t="str">
        <f>IF(B945="","",Payment!prev_prin_balance-L945)</f>
        <v/>
      </c>
      <c r="N945" s="58" t="str">
        <f t="shared" si="1"/>
        <v/>
      </c>
      <c r="O945" s="31"/>
      <c r="P945" s="78"/>
      <c r="Q945" s="31"/>
      <c r="R945" s="31"/>
      <c r="S945" s="31"/>
      <c r="T945" s="31"/>
      <c r="U945" s="31"/>
      <c r="V945" s="31"/>
      <c r="W945" s="31"/>
      <c r="X945" s="31"/>
      <c r="Y945" s="31"/>
      <c r="Z945" s="31"/>
    </row>
    <row r="946" spans="1:26" ht="12.75" customHeight="1" x14ac:dyDescent="0.3">
      <c r="A946" s="51" t="str">
        <f>IF(OR(Payment!prev_total_owed&lt;=0,Payment!prev_total_owed=""),"",Payment!prev_pmt_num+1)</f>
        <v/>
      </c>
      <c r="B946" s="84"/>
      <c r="C946" s="99"/>
      <c r="D946" s="100"/>
      <c r="E946" s="58" t="str">
        <f>IF(B946="","",ROUND((B946-Payment!prev_date)*$N$8*Payment!prev_prin_balance,2))</f>
        <v/>
      </c>
      <c r="F946" s="56"/>
      <c r="G946" s="99"/>
      <c r="H946" s="99"/>
      <c r="I946" s="58" t="str">
        <f>IF(B946="","",Payment!prev_fee_balance+G946-H946)</f>
        <v/>
      </c>
      <c r="J946" s="58" t="str">
        <f>IF(B946="","",IF(ISBLANK(D946),MIN(C946-H946,Payment!prev_int_balance+E946),0))</f>
        <v/>
      </c>
      <c r="K946" s="58" t="str">
        <f>IF(B946="","",(Payment!prev_int_balance+E946)-J946)</f>
        <v/>
      </c>
      <c r="L946" s="58" t="str">
        <f t="shared" si="0"/>
        <v/>
      </c>
      <c r="M946" s="58" t="str">
        <f>IF(B946="","",Payment!prev_prin_balance-L946)</f>
        <v/>
      </c>
      <c r="N946" s="58" t="str">
        <f t="shared" si="1"/>
        <v/>
      </c>
      <c r="O946" s="31"/>
      <c r="P946" s="78"/>
      <c r="Q946" s="31"/>
      <c r="R946" s="31"/>
      <c r="S946" s="31"/>
      <c r="T946" s="31"/>
      <c r="U946" s="31"/>
      <c r="V946" s="31"/>
      <c r="W946" s="31"/>
      <c r="X946" s="31"/>
      <c r="Y946" s="31"/>
      <c r="Z946" s="31"/>
    </row>
    <row r="947" spans="1:26" ht="12.75" customHeight="1" x14ac:dyDescent="0.3">
      <c r="A947" s="51" t="str">
        <f>IF(OR(Payment!prev_total_owed&lt;=0,Payment!prev_total_owed=""),"",Payment!prev_pmt_num+1)</f>
        <v/>
      </c>
      <c r="B947" s="84"/>
      <c r="C947" s="99"/>
      <c r="D947" s="100"/>
      <c r="E947" s="58" t="str">
        <f>IF(B947="","",ROUND((B947-Payment!prev_date)*$N$8*Payment!prev_prin_balance,2))</f>
        <v/>
      </c>
      <c r="F947" s="56"/>
      <c r="G947" s="99"/>
      <c r="H947" s="99"/>
      <c r="I947" s="58" t="str">
        <f>IF(B947="","",Payment!prev_fee_balance+G947-H947)</f>
        <v/>
      </c>
      <c r="J947" s="58" t="str">
        <f>IF(B947="","",IF(ISBLANK(D947),MIN(C947-H947,Payment!prev_int_balance+E947),0))</f>
        <v/>
      </c>
      <c r="K947" s="58" t="str">
        <f>IF(B947="","",(Payment!prev_int_balance+E947)-J947)</f>
        <v/>
      </c>
      <c r="L947" s="58" t="str">
        <f t="shared" si="0"/>
        <v/>
      </c>
      <c r="M947" s="58" t="str">
        <f>IF(B947="","",Payment!prev_prin_balance-L947)</f>
        <v/>
      </c>
      <c r="N947" s="58" t="str">
        <f t="shared" si="1"/>
        <v/>
      </c>
      <c r="O947" s="31"/>
      <c r="P947" s="78"/>
      <c r="Q947" s="31"/>
      <c r="R947" s="31"/>
      <c r="S947" s="31"/>
      <c r="T947" s="31"/>
      <c r="U947" s="31"/>
      <c r="V947" s="31"/>
      <c r="W947" s="31"/>
      <c r="X947" s="31"/>
      <c r="Y947" s="31"/>
      <c r="Z947" s="31"/>
    </row>
    <row r="948" spans="1:26" ht="12.75" customHeight="1" x14ac:dyDescent="0.3">
      <c r="A948" s="51" t="str">
        <f>IF(OR(Payment!prev_total_owed&lt;=0,Payment!prev_total_owed=""),"",Payment!prev_pmt_num+1)</f>
        <v/>
      </c>
      <c r="B948" s="84"/>
      <c r="C948" s="99"/>
      <c r="D948" s="100"/>
      <c r="E948" s="58" t="str">
        <f>IF(B948="","",ROUND((B948-Payment!prev_date)*$N$8*Payment!prev_prin_balance,2))</f>
        <v/>
      </c>
      <c r="F948" s="56"/>
      <c r="G948" s="99"/>
      <c r="H948" s="99"/>
      <c r="I948" s="58" t="str">
        <f>IF(B948="","",Payment!prev_fee_balance+G948-H948)</f>
        <v/>
      </c>
      <c r="J948" s="58" t="str">
        <f>IF(B948="","",IF(ISBLANK(D948),MIN(C948-H948,Payment!prev_int_balance+E948),0))</f>
        <v/>
      </c>
      <c r="K948" s="58" t="str">
        <f>IF(B948="","",(Payment!prev_int_balance+E948)-J948)</f>
        <v/>
      </c>
      <c r="L948" s="58" t="str">
        <f t="shared" si="0"/>
        <v/>
      </c>
      <c r="M948" s="58" t="str">
        <f>IF(B948="","",Payment!prev_prin_balance-L948)</f>
        <v/>
      </c>
      <c r="N948" s="58" t="str">
        <f t="shared" si="1"/>
        <v/>
      </c>
      <c r="O948" s="31"/>
      <c r="P948" s="78"/>
      <c r="Q948" s="31"/>
      <c r="R948" s="31"/>
      <c r="S948" s="31"/>
      <c r="T948" s="31"/>
      <c r="U948" s="31"/>
      <c r="V948" s="31"/>
      <c r="W948" s="31"/>
      <c r="X948" s="31"/>
      <c r="Y948" s="31"/>
      <c r="Z948" s="31"/>
    </row>
    <row r="949" spans="1:26" ht="12.75" customHeight="1" x14ac:dyDescent="0.3">
      <c r="A949" s="51" t="str">
        <f>IF(OR(Payment!prev_total_owed&lt;=0,Payment!prev_total_owed=""),"",Payment!prev_pmt_num+1)</f>
        <v/>
      </c>
      <c r="B949" s="84"/>
      <c r="C949" s="99"/>
      <c r="D949" s="100"/>
      <c r="E949" s="58" t="str">
        <f>IF(B949="","",ROUND((B949-Payment!prev_date)*$N$8*Payment!prev_prin_balance,2))</f>
        <v/>
      </c>
      <c r="F949" s="56"/>
      <c r="G949" s="99"/>
      <c r="H949" s="99"/>
      <c r="I949" s="58" t="str">
        <f>IF(B949="","",Payment!prev_fee_balance+G949-H949)</f>
        <v/>
      </c>
      <c r="J949" s="58" t="str">
        <f>IF(B949="","",IF(ISBLANK(D949),MIN(C949-H949,Payment!prev_int_balance+E949),0))</f>
        <v/>
      </c>
      <c r="K949" s="58" t="str">
        <f>IF(B949="","",(Payment!prev_int_balance+E949)-J949)</f>
        <v/>
      </c>
      <c r="L949" s="58" t="str">
        <f t="shared" si="0"/>
        <v/>
      </c>
      <c r="M949" s="58" t="str">
        <f>IF(B949="","",Payment!prev_prin_balance-L949)</f>
        <v/>
      </c>
      <c r="N949" s="58" t="str">
        <f t="shared" si="1"/>
        <v/>
      </c>
      <c r="O949" s="31"/>
      <c r="P949" s="78"/>
      <c r="Q949" s="31"/>
      <c r="R949" s="31"/>
      <c r="S949" s="31"/>
      <c r="T949" s="31"/>
      <c r="U949" s="31"/>
      <c r="V949" s="31"/>
      <c r="W949" s="31"/>
      <c r="X949" s="31"/>
      <c r="Y949" s="31"/>
      <c r="Z949" s="31"/>
    </row>
    <row r="950" spans="1:26" ht="12.75" customHeight="1" x14ac:dyDescent="0.3">
      <c r="A950" s="51" t="str">
        <f>IF(OR(Payment!prev_total_owed&lt;=0,Payment!prev_total_owed=""),"",Payment!prev_pmt_num+1)</f>
        <v/>
      </c>
      <c r="B950" s="84"/>
      <c r="C950" s="99"/>
      <c r="D950" s="100"/>
      <c r="E950" s="58" t="str">
        <f>IF(B950="","",ROUND((B950-Payment!prev_date)*$N$8*Payment!prev_prin_balance,2))</f>
        <v/>
      </c>
      <c r="F950" s="56"/>
      <c r="G950" s="99"/>
      <c r="H950" s="99"/>
      <c r="I950" s="58" t="str">
        <f>IF(B950="","",Payment!prev_fee_balance+G950-H950)</f>
        <v/>
      </c>
      <c r="J950" s="58" t="str">
        <f>IF(B950="","",IF(ISBLANK(D950),MIN(C950-H950,Payment!prev_int_balance+E950),0))</f>
        <v/>
      </c>
      <c r="K950" s="58" t="str">
        <f>IF(B950="","",(Payment!prev_int_balance+E950)-J950)</f>
        <v/>
      </c>
      <c r="L950" s="58" t="str">
        <f t="shared" si="0"/>
        <v/>
      </c>
      <c r="M950" s="58" t="str">
        <f>IF(B950="","",Payment!prev_prin_balance-L950)</f>
        <v/>
      </c>
      <c r="N950" s="58" t="str">
        <f t="shared" si="1"/>
        <v/>
      </c>
      <c r="O950" s="31"/>
      <c r="P950" s="78"/>
      <c r="Q950" s="31"/>
      <c r="R950" s="31"/>
      <c r="S950" s="31"/>
      <c r="T950" s="31"/>
      <c r="U950" s="31"/>
      <c r="V950" s="31"/>
      <c r="W950" s="31"/>
      <c r="X950" s="31"/>
      <c r="Y950" s="31"/>
      <c r="Z950" s="31"/>
    </row>
    <row r="951" spans="1:26" ht="12.75" customHeight="1" x14ac:dyDescent="0.3">
      <c r="A951" s="51" t="str">
        <f>IF(OR(Payment!prev_total_owed&lt;=0,Payment!prev_total_owed=""),"",Payment!prev_pmt_num+1)</f>
        <v/>
      </c>
      <c r="B951" s="84"/>
      <c r="C951" s="99"/>
      <c r="D951" s="100"/>
      <c r="E951" s="58" t="str">
        <f>IF(B951="","",ROUND((B951-Payment!prev_date)*$N$8*Payment!prev_prin_balance,2))</f>
        <v/>
      </c>
      <c r="F951" s="56"/>
      <c r="G951" s="99"/>
      <c r="H951" s="99"/>
      <c r="I951" s="58" t="str">
        <f>IF(B951="","",Payment!prev_fee_balance+G951-H951)</f>
        <v/>
      </c>
      <c r="J951" s="58" t="str">
        <f>IF(B951="","",IF(ISBLANK(D951),MIN(C951-H951,Payment!prev_int_balance+E951),0))</f>
        <v/>
      </c>
      <c r="K951" s="58" t="str">
        <f>IF(B951="","",(Payment!prev_int_balance+E951)-J951)</f>
        <v/>
      </c>
      <c r="L951" s="58" t="str">
        <f t="shared" si="0"/>
        <v/>
      </c>
      <c r="M951" s="58" t="str">
        <f>IF(B951="","",Payment!prev_prin_balance-L951)</f>
        <v/>
      </c>
      <c r="N951" s="58" t="str">
        <f t="shared" si="1"/>
        <v/>
      </c>
      <c r="O951" s="31"/>
      <c r="P951" s="78"/>
      <c r="Q951" s="31"/>
      <c r="R951" s="31"/>
      <c r="S951" s="31"/>
      <c r="T951" s="31"/>
      <c r="U951" s="31"/>
      <c r="V951" s="31"/>
      <c r="W951" s="31"/>
      <c r="X951" s="31"/>
      <c r="Y951" s="31"/>
      <c r="Z951" s="31"/>
    </row>
    <row r="952" spans="1:26" ht="12.75" customHeight="1" x14ac:dyDescent="0.3">
      <c r="A952" s="51" t="str">
        <f>IF(OR(Payment!prev_total_owed&lt;=0,Payment!prev_total_owed=""),"",Payment!prev_pmt_num+1)</f>
        <v/>
      </c>
      <c r="B952" s="84"/>
      <c r="C952" s="99"/>
      <c r="D952" s="100"/>
      <c r="E952" s="58" t="str">
        <f>IF(B952="","",ROUND((B952-Payment!prev_date)*$N$8*Payment!prev_prin_balance,2))</f>
        <v/>
      </c>
      <c r="F952" s="56"/>
      <c r="G952" s="99"/>
      <c r="H952" s="99"/>
      <c r="I952" s="58" t="str">
        <f>IF(B952="","",Payment!prev_fee_balance+G952-H952)</f>
        <v/>
      </c>
      <c r="J952" s="58" t="str">
        <f>IF(B952="","",IF(ISBLANK(D952),MIN(C952-H952,Payment!prev_int_balance+E952),0))</f>
        <v/>
      </c>
      <c r="K952" s="58" t="str">
        <f>IF(B952="","",(Payment!prev_int_balance+E952)-J952)</f>
        <v/>
      </c>
      <c r="L952" s="58" t="str">
        <f t="shared" si="0"/>
        <v/>
      </c>
      <c r="M952" s="58" t="str">
        <f>IF(B952="","",Payment!prev_prin_balance-L952)</f>
        <v/>
      </c>
      <c r="N952" s="58" t="str">
        <f t="shared" si="1"/>
        <v/>
      </c>
      <c r="O952" s="31"/>
      <c r="P952" s="78"/>
      <c r="Q952" s="31"/>
      <c r="R952" s="31"/>
      <c r="S952" s="31"/>
      <c r="T952" s="31"/>
      <c r="U952" s="31"/>
      <c r="V952" s="31"/>
      <c r="W952" s="31"/>
      <c r="X952" s="31"/>
      <c r="Y952" s="31"/>
      <c r="Z952" s="31"/>
    </row>
    <row r="953" spans="1:26" ht="12.75" customHeight="1" x14ac:dyDescent="0.3">
      <c r="A953" s="51" t="str">
        <f>IF(OR(Payment!prev_total_owed&lt;=0,Payment!prev_total_owed=""),"",Payment!prev_pmt_num+1)</f>
        <v/>
      </c>
      <c r="B953" s="84"/>
      <c r="C953" s="99"/>
      <c r="D953" s="100"/>
      <c r="E953" s="58" t="str">
        <f>IF(B953="","",ROUND((B953-Payment!prev_date)*$N$8*Payment!prev_prin_balance,2))</f>
        <v/>
      </c>
      <c r="F953" s="56"/>
      <c r="G953" s="99"/>
      <c r="H953" s="99"/>
      <c r="I953" s="58" t="str">
        <f>IF(B953="","",Payment!prev_fee_balance+G953-H953)</f>
        <v/>
      </c>
      <c r="J953" s="58" t="str">
        <f>IF(B953="","",IF(ISBLANK(D953),MIN(C953-H953,Payment!prev_int_balance+E953),0))</f>
        <v/>
      </c>
      <c r="K953" s="58" t="str">
        <f>IF(B953="","",(Payment!prev_int_balance+E953)-J953)</f>
        <v/>
      </c>
      <c r="L953" s="58" t="str">
        <f t="shared" si="0"/>
        <v/>
      </c>
      <c r="M953" s="58" t="str">
        <f>IF(B953="","",Payment!prev_prin_balance-L953)</f>
        <v/>
      </c>
      <c r="N953" s="58" t="str">
        <f t="shared" si="1"/>
        <v/>
      </c>
      <c r="O953" s="31"/>
      <c r="P953" s="78"/>
      <c r="Q953" s="31"/>
      <c r="R953" s="31"/>
      <c r="S953" s="31"/>
      <c r="T953" s="31"/>
      <c r="U953" s="31"/>
      <c r="V953" s="31"/>
      <c r="W953" s="31"/>
      <c r="X953" s="31"/>
      <c r="Y953" s="31"/>
      <c r="Z953" s="31"/>
    </row>
    <row r="954" spans="1:26" ht="12.75" customHeight="1" x14ac:dyDescent="0.3">
      <c r="A954" s="51" t="str">
        <f>IF(OR(Payment!prev_total_owed&lt;=0,Payment!prev_total_owed=""),"",Payment!prev_pmt_num+1)</f>
        <v/>
      </c>
      <c r="B954" s="84"/>
      <c r="C954" s="99"/>
      <c r="D954" s="100"/>
      <c r="E954" s="58" t="str">
        <f>IF(B954="","",ROUND((B954-Payment!prev_date)*$N$8*Payment!prev_prin_balance,2))</f>
        <v/>
      </c>
      <c r="F954" s="56"/>
      <c r="G954" s="99"/>
      <c r="H954" s="99"/>
      <c r="I954" s="58" t="str">
        <f>IF(B954="","",Payment!prev_fee_balance+G954-H954)</f>
        <v/>
      </c>
      <c r="J954" s="58" t="str">
        <f>IF(B954="","",IF(ISBLANK(D954),MIN(C954-H954,Payment!prev_int_balance+E954),0))</f>
        <v/>
      </c>
      <c r="K954" s="58" t="str">
        <f>IF(B954="","",(Payment!prev_int_balance+E954)-J954)</f>
        <v/>
      </c>
      <c r="L954" s="58" t="str">
        <f t="shared" si="0"/>
        <v/>
      </c>
      <c r="M954" s="58" t="str">
        <f>IF(B954="","",Payment!prev_prin_balance-L954)</f>
        <v/>
      </c>
      <c r="N954" s="58" t="str">
        <f t="shared" si="1"/>
        <v/>
      </c>
      <c r="O954" s="31"/>
      <c r="P954" s="78"/>
      <c r="Q954" s="31"/>
      <c r="R954" s="31"/>
      <c r="S954" s="31"/>
      <c r="T954" s="31"/>
      <c r="U954" s="31"/>
      <c r="V954" s="31"/>
      <c r="W954" s="31"/>
      <c r="X954" s="31"/>
      <c r="Y954" s="31"/>
      <c r="Z954" s="31"/>
    </row>
    <row r="955" spans="1:26" ht="12.75" customHeight="1" x14ac:dyDescent="0.3">
      <c r="A955" s="51" t="str">
        <f>IF(OR(Payment!prev_total_owed&lt;=0,Payment!prev_total_owed=""),"",Payment!prev_pmt_num+1)</f>
        <v/>
      </c>
      <c r="B955" s="84"/>
      <c r="C955" s="99"/>
      <c r="D955" s="100"/>
      <c r="E955" s="58" t="str">
        <f>IF(B955="","",ROUND((B955-Payment!prev_date)*$N$8*Payment!prev_prin_balance,2))</f>
        <v/>
      </c>
      <c r="F955" s="56"/>
      <c r="G955" s="99"/>
      <c r="H955" s="99"/>
      <c r="I955" s="58" t="str">
        <f>IF(B955="","",Payment!prev_fee_balance+G955-H955)</f>
        <v/>
      </c>
      <c r="J955" s="58" t="str">
        <f>IF(B955="","",IF(ISBLANK(D955),MIN(C955-H955,Payment!prev_int_balance+E955),0))</f>
        <v/>
      </c>
      <c r="K955" s="58" t="str">
        <f>IF(B955="","",(Payment!prev_int_balance+E955)-J955)</f>
        <v/>
      </c>
      <c r="L955" s="58" t="str">
        <f t="shared" si="0"/>
        <v/>
      </c>
      <c r="M955" s="58" t="str">
        <f>IF(B955="","",Payment!prev_prin_balance-L955)</f>
        <v/>
      </c>
      <c r="N955" s="58" t="str">
        <f t="shared" si="1"/>
        <v/>
      </c>
      <c r="O955" s="31"/>
      <c r="P955" s="78"/>
      <c r="Q955" s="31"/>
      <c r="R955" s="31"/>
      <c r="S955" s="31"/>
      <c r="T955" s="31"/>
      <c r="U955" s="31"/>
      <c r="V955" s="31"/>
      <c r="W955" s="31"/>
      <c r="X955" s="31"/>
      <c r="Y955" s="31"/>
      <c r="Z955" s="31"/>
    </row>
    <row r="956" spans="1:26" ht="12.75" customHeight="1" x14ac:dyDescent="0.3">
      <c r="A956" s="51" t="str">
        <f>IF(OR(Payment!prev_total_owed&lt;=0,Payment!prev_total_owed=""),"",Payment!prev_pmt_num+1)</f>
        <v/>
      </c>
      <c r="B956" s="84"/>
      <c r="C956" s="99"/>
      <c r="D956" s="100"/>
      <c r="E956" s="58" t="str">
        <f>IF(B956="","",ROUND((B956-Payment!prev_date)*$N$8*Payment!prev_prin_balance,2))</f>
        <v/>
      </c>
      <c r="F956" s="56"/>
      <c r="G956" s="99"/>
      <c r="H956" s="99"/>
      <c r="I956" s="58" t="str">
        <f>IF(B956="","",Payment!prev_fee_balance+G956-H956)</f>
        <v/>
      </c>
      <c r="J956" s="58" t="str">
        <f>IF(B956="","",IF(ISBLANK(D956),MIN(C956-H956,Payment!prev_int_balance+E956),0))</f>
        <v/>
      </c>
      <c r="K956" s="58" t="str">
        <f>IF(B956="","",(Payment!prev_int_balance+E956)-J956)</f>
        <v/>
      </c>
      <c r="L956" s="58" t="str">
        <f t="shared" si="0"/>
        <v/>
      </c>
      <c r="M956" s="58" t="str">
        <f>IF(B956="","",Payment!prev_prin_balance-L956)</f>
        <v/>
      </c>
      <c r="N956" s="58" t="str">
        <f t="shared" si="1"/>
        <v/>
      </c>
      <c r="O956" s="31"/>
      <c r="P956" s="78"/>
      <c r="Q956" s="31"/>
      <c r="R956" s="31"/>
      <c r="S956" s="31"/>
      <c r="T956" s="31"/>
      <c r="U956" s="31"/>
      <c r="V956" s="31"/>
      <c r="W956" s="31"/>
      <c r="X956" s="31"/>
      <c r="Y956" s="31"/>
      <c r="Z956" s="31"/>
    </row>
    <row r="957" spans="1:26" ht="12.75" customHeight="1" x14ac:dyDescent="0.3">
      <c r="A957" s="51" t="str">
        <f>IF(OR(Payment!prev_total_owed&lt;=0,Payment!prev_total_owed=""),"",Payment!prev_pmt_num+1)</f>
        <v/>
      </c>
      <c r="B957" s="84"/>
      <c r="C957" s="99"/>
      <c r="D957" s="100"/>
      <c r="E957" s="58" t="str">
        <f>IF(B957="","",ROUND((B957-Payment!prev_date)*$N$8*Payment!prev_prin_balance,2))</f>
        <v/>
      </c>
      <c r="F957" s="56"/>
      <c r="G957" s="99"/>
      <c r="H957" s="99"/>
      <c r="I957" s="58" t="str">
        <f>IF(B957="","",Payment!prev_fee_balance+G957-H957)</f>
        <v/>
      </c>
      <c r="J957" s="58" t="str">
        <f>IF(B957="","",IF(ISBLANK(D957),MIN(C957-H957,Payment!prev_int_balance+E957),0))</f>
        <v/>
      </c>
      <c r="K957" s="58" t="str">
        <f>IF(B957="","",(Payment!prev_int_balance+E957)-J957)</f>
        <v/>
      </c>
      <c r="L957" s="58" t="str">
        <f t="shared" si="0"/>
        <v/>
      </c>
      <c r="M957" s="58" t="str">
        <f>IF(B957="","",Payment!prev_prin_balance-L957)</f>
        <v/>
      </c>
      <c r="N957" s="58" t="str">
        <f t="shared" si="1"/>
        <v/>
      </c>
      <c r="O957" s="31"/>
      <c r="P957" s="78"/>
      <c r="Q957" s="31"/>
      <c r="R957" s="31"/>
      <c r="S957" s="31"/>
      <c r="T957" s="31"/>
      <c r="U957" s="31"/>
      <c r="V957" s="31"/>
      <c r="W957" s="31"/>
      <c r="X957" s="31"/>
      <c r="Y957" s="31"/>
      <c r="Z957" s="31"/>
    </row>
    <row r="958" spans="1:26" ht="12.75" customHeight="1" x14ac:dyDescent="0.3">
      <c r="A958" s="51" t="str">
        <f>IF(OR(Payment!prev_total_owed&lt;=0,Payment!prev_total_owed=""),"",Payment!prev_pmt_num+1)</f>
        <v/>
      </c>
      <c r="B958" s="84"/>
      <c r="C958" s="99"/>
      <c r="D958" s="100"/>
      <c r="E958" s="58" t="str">
        <f>IF(B958="","",ROUND((B958-Payment!prev_date)*$N$8*Payment!prev_prin_balance,2))</f>
        <v/>
      </c>
      <c r="F958" s="56"/>
      <c r="G958" s="99"/>
      <c r="H958" s="99"/>
      <c r="I958" s="58" t="str">
        <f>IF(B958="","",Payment!prev_fee_balance+G958-H958)</f>
        <v/>
      </c>
      <c r="J958" s="58" t="str">
        <f>IF(B958="","",IF(ISBLANK(D958),MIN(C958-H958,Payment!prev_int_balance+E958),0))</f>
        <v/>
      </c>
      <c r="K958" s="58" t="str">
        <f>IF(B958="","",(Payment!prev_int_balance+E958)-J958)</f>
        <v/>
      </c>
      <c r="L958" s="58" t="str">
        <f t="shared" si="0"/>
        <v/>
      </c>
      <c r="M958" s="58" t="str">
        <f>IF(B958="","",Payment!prev_prin_balance-L958)</f>
        <v/>
      </c>
      <c r="N958" s="58" t="str">
        <f t="shared" si="1"/>
        <v/>
      </c>
      <c r="O958" s="31"/>
      <c r="P958" s="78"/>
      <c r="Q958" s="31"/>
      <c r="R958" s="31"/>
      <c r="S958" s="31"/>
      <c r="T958" s="31"/>
      <c r="U958" s="31"/>
      <c r="V958" s="31"/>
      <c r="W958" s="31"/>
      <c r="X958" s="31"/>
      <c r="Y958" s="31"/>
      <c r="Z958" s="31"/>
    </row>
    <row r="959" spans="1:26" ht="12.75" customHeight="1" x14ac:dyDescent="0.3">
      <c r="A959" s="51" t="str">
        <f>IF(OR(Payment!prev_total_owed&lt;=0,Payment!prev_total_owed=""),"",Payment!prev_pmt_num+1)</f>
        <v/>
      </c>
      <c r="B959" s="84"/>
      <c r="C959" s="99"/>
      <c r="D959" s="100"/>
      <c r="E959" s="58" t="str">
        <f>IF(B959="","",ROUND((B959-Payment!prev_date)*$N$8*Payment!prev_prin_balance,2))</f>
        <v/>
      </c>
      <c r="F959" s="56"/>
      <c r="G959" s="99"/>
      <c r="H959" s="99"/>
      <c r="I959" s="58" t="str">
        <f>IF(B959="","",Payment!prev_fee_balance+G959-H959)</f>
        <v/>
      </c>
      <c r="J959" s="58" t="str">
        <f>IF(B959="","",IF(ISBLANK(D959),MIN(C959-H959,Payment!prev_int_balance+E959),0))</f>
        <v/>
      </c>
      <c r="K959" s="58" t="str">
        <f>IF(B959="","",(Payment!prev_int_balance+E959)-J959)</f>
        <v/>
      </c>
      <c r="L959" s="58" t="str">
        <f t="shared" si="0"/>
        <v/>
      </c>
      <c r="M959" s="58" t="str">
        <f>IF(B959="","",Payment!prev_prin_balance-L959)</f>
        <v/>
      </c>
      <c r="N959" s="58" t="str">
        <f t="shared" si="1"/>
        <v/>
      </c>
      <c r="O959" s="31"/>
      <c r="P959" s="78"/>
      <c r="Q959" s="31"/>
      <c r="R959" s="31"/>
      <c r="S959" s="31"/>
      <c r="T959" s="31"/>
      <c r="U959" s="31"/>
      <c r="V959" s="31"/>
      <c r="W959" s="31"/>
      <c r="X959" s="31"/>
      <c r="Y959" s="31"/>
      <c r="Z959" s="31"/>
    </row>
    <row r="960" spans="1:26" ht="12.75" customHeight="1" x14ac:dyDescent="0.3">
      <c r="A960" s="51" t="str">
        <f>IF(OR(Payment!prev_total_owed&lt;=0,Payment!prev_total_owed=""),"",Payment!prev_pmt_num+1)</f>
        <v/>
      </c>
      <c r="B960" s="84"/>
      <c r="C960" s="99"/>
      <c r="D960" s="100"/>
      <c r="E960" s="58" t="str">
        <f>IF(B960="","",ROUND((B960-Payment!prev_date)*$N$8*Payment!prev_prin_balance,2))</f>
        <v/>
      </c>
      <c r="F960" s="56"/>
      <c r="G960" s="99"/>
      <c r="H960" s="99"/>
      <c r="I960" s="58" t="str">
        <f>IF(B960="","",Payment!prev_fee_balance+G960-H960)</f>
        <v/>
      </c>
      <c r="J960" s="58" t="str">
        <f>IF(B960="","",IF(ISBLANK(D960),MIN(C960-H960,Payment!prev_int_balance+E960),0))</f>
        <v/>
      </c>
      <c r="K960" s="58" t="str">
        <f>IF(B960="","",(Payment!prev_int_balance+E960)-J960)</f>
        <v/>
      </c>
      <c r="L960" s="58" t="str">
        <f t="shared" si="0"/>
        <v/>
      </c>
      <c r="M960" s="58" t="str">
        <f>IF(B960="","",Payment!prev_prin_balance-L960)</f>
        <v/>
      </c>
      <c r="N960" s="58" t="str">
        <f t="shared" si="1"/>
        <v/>
      </c>
      <c r="O960" s="31"/>
      <c r="P960" s="78"/>
      <c r="Q960" s="31"/>
      <c r="R960" s="31"/>
      <c r="S960" s="31"/>
      <c r="T960" s="31"/>
      <c r="U960" s="31"/>
      <c r="V960" s="31"/>
      <c r="W960" s="31"/>
      <c r="X960" s="31"/>
      <c r="Y960" s="31"/>
      <c r="Z960" s="31"/>
    </row>
    <row r="961" spans="1:26" ht="12.75" customHeight="1" x14ac:dyDescent="0.3">
      <c r="A961" s="51" t="str">
        <f>IF(OR(Payment!prev_total_owed&lt;=0,Payment!prev_total_owed=""),"",Payment!prev_pmt_num+1)</f>
        <v/>
      </c>
      <c r="B961" s="84"/>
      <c r="C961" s="99"/>
      <c r="D961" s="100"/>
      <c r="E961" s="58" t="str">
        <f>IF(B961="","",ROUND((B961-Payment!prev_date)*$N$8*Payment!prev_prin_balance,2))</f>
        <v/>
      </c>
      <c r="F961" s="56"/>
      <c r="G961" s="99"/>
      <c r="H961" s="99"/>
      <c r="I961" s="58" t="str">
        <f>IF(B961="","",Payment!prev_fee_balance+G961-H961)</f>
        <v/>
      </c>
      <c r="J961" s="58" t="str">
        <f>IF(B961="","",IF(ISBLANK(D961),MIN(C961-H961,Payment!prev_int_balance+E961),0))</f>
        <v/>
      </c>
      <c r="K961" s="58" t="str">
        <f>IF(B961="","",(Payment!prev_int_balance+E961)-J961)</f>
        <v/>
      </c>
      <c r="L961" s="58" t="str">
        <f t="shared" si="0"/>
        <v/>
      </c>
      <c r="M961" s="58" t="str">
        <f>IF(B961="","",Payment!prev_prin_balance-L961)</f>
        <v/>
      </c>
      <c r="N961" s="58" t="str">
        <f t="shared" si="1"/>
        <v/>
      </c>
      <c r="O961" s="31"/>
      <c r="P961" s="78"/>
      <c r="Q961" s="31"/>
      <c r="R961" s="31"/>
      <c r="S961" s="31"/>
      <c r="T961" s="31"/>
      <c r="U961" s="31"/>
      <c r="V961" s="31"/>
      <c r="W961" s="31"/>
      <c r="X961" s="31"/>
      <c r="Y961" s="31"/>
      <c r="Z961" s="31"/>
    </row>
    <row r="962" spans="1:26" ht="12.75" customHeight="1" x14ac:dyDescent="0.3">
      <c r="A962" s="51" t="str">
        <f>IF(OR(Payment!prev_total_owed&lt;=0,Payment!prev_total_owed=""),"",Payment!prev_pmt_num+1)</f>
        <v/>
      </c>
      <c r="B962" s="84"/>
      <c r="C962" s="99"/>
      <c r="D962" s="100"/>
      <c r="E962" s="58" t="str">
        <f>IF(B962="","",ROUND((B962-Payment!prev_date)*$N$8*Payment!prev_prin_balance,2))</f>
        <v/>
      </c>
      <c r="F962" s="56"/>
      <c r="G962" s="99"/>
      <c r="H962" s="99"/>
      <c r="I962" s="58" t="str">
        <f>IF(B962="","",Payment!prev_fee_balance+G962-H962)</f>
        <v/>
      </c>
      <c r="J962" s="58" t="str">
        <f>IF(B962="","",IF(ISBLANK(D962),MIN(C962-H962,Payment!prev_int_balance+E962),0))</f>
        <v/>
      </c>
      <c r="K962" s="58" t="str">
        <f>IF(B962="","",(Payment!prev_int_balance+E962)-J962)</f>
        <v/>
      </c>
      <c r="L962" s="58" t="str">
        <f t="shared" si="0"/>
        <v/>
      </c>
      <c r="M962" s="58" t="str">
        <f>IF(B962="","",Payment!prev_prin_balance-L962)</f>
        <v/>
      </c>
      <c r="N962" s="58" t="str">
        <f t="shared" si="1"/>
        <v/>
      </c>
      <c r="O962" s="31"/>
      <c r="P962" s="78"/>
      <c r="Q962" s="31"/>
      <c r="R962" s="31"/>
      <c r="S962" s="31"/>
      <c r="T962" s="31"/>
      <c r="U962" s="31"/>
      <c r="V962" s="31"/>
      <c r="W962" s="31"/>
      <c r="X962" s="31"/>
      <c r="Y962" s="31"/>
      <c r="Z962" s="31"/>
    </row>
    <row r="963" spans="1:26" ht="12.75" customHeight="1" x14ac:dyDescent="0.3">
      <c r="A963" s="51" t="str">
        <f>IF(OR(Payment!prev_total_owed&lt;=0,Payment!prev_total_owed=""),"",Payment!prev_pmt_num+1)</f>
        <v/>
      </c>
      <c r="B963" s="84"/>
      <c r="C963" s="99"/>
      <c r="D963" s="100"/>
      <c r="E963" s="58" t="str">
        <f>IF(B963="","",ROUND((B963-Payment!prev_date)*$N$8*Payment!prev_prin_balance,2))</f>
        <v/>
      </c>
      <c r="F963" s="56"/>
      <c r="G963" s="99"/>
      <c r="H963" s="99"/>
      <c r="I963" s="58" t="str">
        <f>IF(B963="","",Payment!prev_fee_balance+G963-H963)</f>
        <v/>
      </c>
      <c r="J963" s="58" t="str">
        <f>IF(B963="","",IF(ISBLANK(D963),MIN(C963-H963,Payment!prev_int_balance+E963),0))</f>
        <v/>
      </c>
      <c r="K963" s="58" t="str">
        <f>IF(B963="","",(Payment!prev_int_balance+E963)-J963)</f>
        <v/>
      </c>
      <c r="L963" s="58" t="str">
        <f t="shared" si="0"/>
        <v/>
      </c>
      <c r="M963" s="58" t="str">
        <f>IF(B963="","",Payment!prev_prin_balance-L963)</f>
        <v/>
      </c>
      <c r="N963" s="58" t="str">
        <f t="shared" si="1"/>
        <v/>
      </c>
      <c r="O963" s="31"/>
      <c r="P963" s="78"/>
      <c r="Q963" s="31"/>
      <c r="R963" s="31"/>
      <c r="S963" s="31"/>
      <c r="T963" s="31"/>
      <c r="U963" s="31"/>
      <c r="V963" s="31"/>
      <c r="W963" s="31"/>
      <c r="X963" s="31"/>
      <c r="Y963" s="31"/>
      <c r="Z963" s="31"/>
    </row>
    <row r="964" spans="1:26" ht="12.75" customHeight="1" x14ac:dyDescent="0.3">
      <c r="A964" s="51" t="str">
        <f>IF(OR(Payment!prev_total_owed&lt;=0,Payment!prev_total_owed=""),"",Payment!prev_pmt_num+1)</f>
        <v/>
      </c>
      <c r="B964" s="84"/>
      <c r="C964" s="99"/>
      <c r="D964" s="100"/>
      <c r="E964" s="58" t="str">
        <f>IF(B964="","",ROUND((B964-Payment!prev_date)*$N$8*Payment!prev_prin_balance,2))</f>
        <v/>
      </c>
      <c r="F964" s="56"/>
      <c r="G964" s="99"/>
      <c r="H964" s="99"/>
      <c r="I964" s="58" t="str">
        <f>IF(B964="","",Payment!prev_fee_balance+G964-H964)</f>
        <v/>
      </c>
      <c r="J964" s="58" t="str">
        <f>IF(B964="","",IF(ISBLANK(D964),MIN(C964-H964,Payment!prev_int_balance+E964),0))</f>
        <v/>
      </c>
      <c r="K964" s="58" t="str">
        <f>IF(B964="","",(Payment!prev_int_balance+E964)-J964)</f>
        <v/>
      </c>
      <c r="L964" s="58" t="str">
        <f t="shared" si="0"/>
        <v/>
      </c>
      <c r="M964" s="58" t="str">
        <f>IF(B964="","",Payment!prev_prin_balance-L964)</f>
        <v/>
      </c>
      <c r="N964" s="58" t="str">
        <f t="shared" si="1"/>
        <v/>
      </c>
      <c r="O964" s="31"/>
      <c r="P964" s="78"/>
      <c r="Q964" s="31"/>
      <c r="R964" s="31"/>
      <c r="S964" s="31"/>
      <c r="T964" s="31"/>
      <c r="U964" s="31"/>
      <c r="V964" s="31"/>
      <c r="W964" s="31"/>
      <c r="X964" s="31"/>
      <c r="Y964" s="31"/>
      <c r="Z964" s="31"/>
    </row>
    <row r="965" spans="1:26" ht="12.75" customHeight="1" x14ac:dyDescent="0.3">
      <c r="A965" s="51" t="str">
        <f>IF(OR(Payment!prev_total_owed&lt;=0,Payment!prev_total_owed=""),"",Payment!prev_pmt_num+1)</f>
        <v/>
      </c>
      <c r="B965" s="84"/>
      <c r="C965" s="99"/>
      <c r="D965" s="100"/>
      <c r="E965" s="58" t="str">
        <f>IF(B965="","",ROUND((B965-Payment!prev_date)*$N$8*Payment!prev_prin_balance,2))</f>
        <v/>
      </c>
      <c r="F965" s="56"/>
      <c r="G965" s="99"/>
      <c r="H965" s="99"/>
      <c r="I965" s="58" t="str">
        <f>IF(B965="","",Payment!prev_fee_balance+G965-H965)</f>
        <v/>
      </c>
      <c r="J965" s="58" t="str">
        <f>IF(B965="","",IF(ISBLANK(D965),MIN(C965-H965,Payment!prev_int_balance+E965),0))</f>
        <v/>
      </c>
      <c r="K965" s="58" t="str">
        <f>IF(B965="","",(Payment!prev_int_balance+E965)-J965)</f>
        <v/>
      </c>
      <c r="L965" s="58" t="str">
        <f t="shared" si="0"/>
        <v/>
      </c>
      <c r="M965" s="58" t="str">
        <f>IF(B965="","",Payment!prev_prin_balance-L965)</f>
        <v/>
      </c>
      <c r="N965" s="58" t="str">
        <f t="shared" si="1"/>
        <v/>
      </c>
      <c r="O965" s="31"/>
      <c r="P965" s="78"/>
      <c r="Q965" s="31"/>
      <c r="R965" s="31"/>
      <c r="S965" s="31"/>
      <c r="T965" s="31"/>
      <c r="U965" s="31"/>
      <c r="V965" s="31"/>
      <c r="W965" s="31"/>
      <c r="X965" s="31"/>
      <c r="Y965" s="31"/>
      <c r="Z965" s="31"/>
    </row>
    <row r="966" spans="1:26" ht="12.75" customHeight="1" x14ac:dyDescent="0.3">
      <c r="A966" s="51" t="str">
        <f>IF(OR(Payment!prev_total_owed&lt;=0,Payment!prev_total_owed=""),"",Payment!prev_pmt_num+1)</f>
        <v/>
      </c>
      <c r="B966" s="84"/>
      <c r="C966" s="99"/>
      <c r="D966" s="100"/>
      <c r="E966" s="58" t="str">
        <f>IF(B966="","",ROUND((B966-Payment!prev_date)*$N$8*Payment!prev_prin_balance,2))</f>
        <v/>
      </c>
      <c r="F966" s="56"/>
      <c r="G966" s="99"/>
      <c r="H966" s="99"/>
      <c r="I966" s="58" t="str">
        <f>IF(B966="","",Payment!prev_fee_balance+G966-H966)</f>
        <v/>
      </c>
      <c r="J966" s="58" t="str">
        <f>IF(B966="","",IF(ISBLANK(D966),MIN(C966-H966,Payment!prev_int_balance+E966),0))</f>
        <v/>
      </c>
      <c r="K966" s="58" t="str">
        <f>IF(B966="","",(Payment!prev_int_balance+E966)-J966)</f>
        <v/>
      </c>
      <c r="L966" s="58" t="str">
        <f t="shared" si="0"/>
        <v/>
      </c>
      <c r="M966" s="58" t="str">
        <f>IF(B966="","",Payment!prev_prin_balance-L966)</f>
        <v/>
      </c>
      <c r="N966" s="58" t="str">
        <f t="shared" si="1"/>
        <v/>
      </c>
      <c r="O966" s="31"/>
      <c r="P966" s="78"/>
      <c r="Q966" s="31"/>
      <c r="R966" s="31"/>
      <c r="S966" s="31"/>
      <c r="T966" s="31"/>
      <c r="U966" s="31"/>
      <c r="V966" s="31"/>
      <c r="W966" s="31"/>
      <c r="X966" s="31"/>
      <c r="Y966" s="31"/>
      <c r="Z966" s="31"/>
    </row>
    <row r="967" spans="1:26" ht="12.75" customHeight="1" x14ac:dyDescent="0.3">
      <c r="A967" s="51" t="str">
        <f>IF(OR(Payment!prev_total_owed&lt;=0,Payment!prev_total_owed=""),"",Payment!prev_pmt_num+1)</f>
        <v/>
      </c>
      <c r="B967" s="84"/>
      <c r="C967" s="99"/>
      <c r="D967" s="100"/>
      <c r="E967" s="58" t="str">
        <f>IF(B967="","",ROUND((B967-Payment!prev_date)*$N$8*Payment!prev_prin_balance,2))</f>
        <v/>
      </c>
      <c r="F967" s="56"/>
      <c r="G967" s="99"/>
      <c r="H967" s="99"/>
      <c r="I967" s="58" t="str">
        <f>IF(B967="","",Payment!prev_fee_balance+G967-H967)</f>
        <v/>
      </c>
      <c r="J967" s="58" t="str">
        <f>IF(B967="","",IF(ISBLANK(D967),MIN(C967-H967,Payment!prev_int_balance+E967),0))</f>
        <v/>
      </c>
      <c r="K967" s="58" t="str">
        <f>IF(B967="","",(Payment!prev_int_balance+E967)-J967)</f>
        <v/>
      </c>
      <c r="L967" s="58" t="str">
        <f t="shared" si="0"/>
        <v/>
      </c>
      <c r="M967" s="58" t="str">
        <f>IF(B967="","",Payment!prev_prin_balance-L967)</f>
        <v/>
      </c>
      <c r="N967" s="58" t="str">
        <f t="shared" si="1"/>
        <v/>
      </c>
      <c r="O967" s="31"/>
      <c r="P967" s="78"/>
      <c r="Q967" s="31"/>
      <c r="R967" s="31"/>
      <c r="S967" s="31"/>
      <c r="T967" s="31"/>
      <c r="U967" s="31"/>
      <c r="V967" s="31"/>
      <c r="W967" s="31"/>
      <c r="X967" s="31"/>
      <c r="Y967" s="31"/>
      <c r="Z967" s="31"/>
    </row>
    <row r="968" spans="1:26" ht="12.75" customHeight="1" x14ac:dyDescent="0.3">
      <c r="A968" s="51" t="str">
        <f>IF(OR(Payment!prev_total_owed&lt;=0,Payment!prev_total_owed=""),"",Payment!prev_pmt_num+1)</f>
        <v/>
      </c>
      <c r="B968" s="84"/>
      <c r="C968" s="99"/>
      <c r="D968" s="100"/>
      <c r="E968" s="58" t="str">
        <f>IF(B968="","",ROUND((B968-Payment!prev_date)*$N$8*Payment!prev_prin_balance,2))</f>
        <v/>
      </c>
      <c r="F968" s="56"/>
      <c r="G968" s="99"/>
      <c r="H968" s="99"/>
      <c r="I968" s="58" t="str">
        <f>IF(B968="","",Payment!prev_fee_balance+G968-H968)</f>
        <v/>
      </c>
      <c r="J968" s="58" t="str">
        <f>IF(B968="","",IF(ISBLANK(D968),MIN(C968-H968,Payment!prev_int_balance+E968),0))</f>
        <v/>
      </c>
      <c r="K968" s="58" t="str">
        <f>IF(B968="","",(Payment!prev_int_balance+E968)-J968)</f>
        <v/>
      </c>
      <c r="L968" s="58" t="str">
        <f t="shared" si="0"/>
        <v/>
      </c>
      <c r="M968" s="58" t="str">
        <f>IF(B968="","",Payment!prev_prin_balance-L968)</f>
        <v/>
      </c>
      <c r="N968" s="58" t="str">
        <f t="shared" si="1"/>
        <v/>
      </c>
      <c r="O968" s="31"/>
      <c r="P968" s="78"/>
      <c r="Q968" s="31"/>
      <c r="R968" s="31"/>
      <c r="S968" s="31"/>
      <c r="T968" s="31"/>
      <c r="U968" s="31"/>
      <c r="V968" s="31"/>
      <c r="W968" s="31"/>
      <c r="X968" s="31"/>
      <c r="Y968" s="31"/>
      <c r="Z968" s="31"/>
    </row>
    <row r="969" spans="1:26" ht="12.75" customHeight="1" x14ac:dyDescent="0.3">
      <c r="A969" s="51" t="str">
        <f>IF(OR(Payment!prev_total_owed&lt;=0,Payment!prev_total_owed=""),"",Payment!prev_pmt_num+1)</f>
        <v/>
      </c>
      <c r="B969" s="84"/>
      <c r="C969" s="99"/>
      <c r="D969" s="100"/>
      <c r="E969" s="58" t="str">
        <f>IF(B969="","",ROUND((B969-Payment!prev_date)*$N$8*Payment!prev_prin_balance,2))</f>
        <v/>
      </c>
      <c r="F969" s="56"/>
      <c r="G969" s="99"/>
      <c r="H969" s="99"/>
      <c r="I969" s="58" t="str">
        <f>IF(B969="","",Payment!prev_fee_balance+G969-H969)</f>
        <v/>
      </c>
      <c r="J969" s="58" t="str">
        <f>IF(B969="","",IF(ISBLANK(D969),MIN(C969-H969,Payment!prev_int_balance+E969),0))</f>
        <v/>
      </c>
      <c r="K969" s="58" t="str">
        <f>IF(B969="","",(Payment!prev_int_balance+E969)-J969)</f>
        <v/>
      </c>
      <c r="L969" s="58" t="str">
        <f t="shared" si="0"/>
        <v/>
      </c>
      <c r="M969" s="58" t="str">
        <f>IF(B969="","",Payment!prev_prin_balance-L969)</f>
        <v/>
      </c>
      <c r="N969" s="58" t="str">
        <f t="shared" si="1"/>
        <v/>
      </c>
      <c r="O969" s="31"/>
      <c r="P969" s="78"/>
      <c r="Q969" s="31"/>
      <c r="R969" s="31"/>
      <c r="S969" s="31"/>
      <c r="T969" s="31"/>
      <c r="U969" s="31"/>
      <c r="V969" s="31"/>
      <c r="W969" s="31"/>
      <c r="X969" s="31"/>
      <c r="Y969" s="31"/>
      <c r="Z969" s="31"/>
    </row>
    <row r="970" spans="1:26" ht="12.75" customHeight="1" x14ac:dyDescent="0.3">
      <c r="A970" s="51" t="str">
        <f>IF(OR(Payment!prev_total_owed&lt;=0,Payment!prev_total_owed=""),"",Payment!prev_pmt_num+1)</f>
        <v/>
      </c>
      <c r="B970" s="84"/>
      <c r="C970" s="99"/>
      <c r="D970" s="100"/>
      <c r="E970" s="58" t="str">
        <f>IF(B970="","",ROUND((B970-Payment!prev_date)*$N$8*Payment!prev_prin_balance,2))</f>
        <v/>
      </c>
      <c r="F970" s="56"/>
      <c r="G970" s="99"/>
      <c r="H970" s="99"/>
      <c r="I970" s="58" t="str">
        <f>IF(B970="","",Payment!prev_fee_balance+G970-H970)</f>
        <v/>
      </c>
      <c r="J970" s="58" t="str">
        <f>IF(B970="","",IF(ISBLANK(D970),MIN(C970-H970,Payment!prev_int_balance+E970),0))</f>
        <v/>
      </c>
      <c r="K970" s="58" t="str">
        <f>IF(B970="","",(Payment!prev_int_balance+E970)-J970)</f>
        <v/>
      </c>
      <c r="L970" s="58" t="str">
        <f t="shared" si="0"/>
        <v/>
      </c>
      <c r="M970" s="58" t="str">
        <f>IF(B970="","",Payment!prev_prin_balance-L970)</f>
        <v/>
      </c>
      <c r="N970" s="58" t="str">
        <f t="shared" si="1"/>
        <v/>
      </c>
      <c r="O970" s="31"/>
      <c r="P970" s="78"/>
      <c r="Q970" s="31"/>
      <c r="R970" s="31"/>
      <c r="S970" s="31"/>
      <c r="T970" s="31"/>
      <c r="U970" s="31"/>
      <c r="V970" s="31"/>
      <c r="W970" s="31"/>
      <c r="X970" s="31"/>
      <c r="Y970" s="31"/>
      <c r="Z970" s="31"/>
    </row>
    <row r="971" spans="1:26" ht="12.75" customHeight="1" x14ac:dyDescent="0.3">
      <c r="A971" s="51" t="str">
        <f>IF(OR(Payment!prev_total_owed&lt;=0,Payment!prev_total_owed=""),"",Payment!prev_pmt_num+1)</f>
        <v/>
      </c>
      <c r="B971" s="84"/>
      <c r="C971" s="99"/>
      <c r="D971" s="100"/>
      <c r="E971" s="58" t="str">
        <f>IF(B971="","",ROUND((B971-Payment!prev_date)*$N$8*Payment!prev_prin_balance,2))</f>
        <v/>
      </c>
      <c r="F971" s="56"/>
      <c r="G971" s="99"/>
      <c r="H971" s="99"/>
      <c r="I971" s="58" t="str">
        <f>IF(B971="","",Payment!prev_fee_balance+G971-H971)</f>
        <v/>
      </c>
      <c r="J971" s="58" t="str">
        <f>IF(B971="","",IF(ISBLANK(D971),MIN(C971-H971,Payment!prev_int_balance+E971),0))</f>
        <v/>
      </c>
      <c r="K971" s="58" t="str">
        <f>IF(B971="","",(Payment!prev_int_balance+E971)-J971)</f>
        <v/>
      </c>
      <c r="L971" s="58" t="str">
        <f t="shared" si="0"/>
        <v/>
      </c>
      <c r="M971" s="58" t="str">
        <f>IF(B971="","",Payment!prev_prin_balance-L971)</f>
        <v/>
      </c>
      <c r="N971" s="58" t="str">
        <f t="shared" si="1"/>
        <v/>
      </c>
      <c r="O971" s="31"/>
      <c r="P971" s="78"/>
      <c r="Q971" s="31"/>
      <c r="R971" s="31"/>
      <c r="S971" s="31"/>
      <c r="T971" s="31"/>
      <c r="U971" s="31"/>
      <c r="V971" s="31"/>
      <c r="W971" s="31"/>
      <c r="X971" s="31"/>
      <c r="Y971" s="31"/>
      <c r="Z971" s="31"/>
    </row>
    <row r="972" spans="1:26" ht="12.75" customHeight="1" x14ac:dyDescent="0.3">
      <c r="A972" s="51" t="str">
        <f>IF(OR(Payment!prev_total_owed&lt;=0,Payment!prev_total_owed=""),"",Payment!prev_pmt_num+1)</f>
        <v/>
      </c>
      <c r="B972" s="84"/>
      <c r="C972" s="99"/>
      <c r="D972" s="100"/>
      <c r="E972" s="58" t="str">
        <f>IF(B972="","",ROUND((B972-Payment!prev_date)*$N$8*Payment!prev_prin_balance,2))</f>
        <v/>
      </c>
      <c r="F972" s="56"/>
      <c r="G972" s="99"/>
      <c r="H972" s="99"/>
      <c r="I972" s="58" t="str">
        <f>IF(B972="","",Payment!prev_fee_balance+G972-H972)</f>
        <v/>
      </c>
      <c r="J972" s="58" t="str">
        <f>IF(B972="","",IF(ISBLANK(D972),MIN(C972-H972,Payment!prev_int_balance+E972),0))</f>
        <v/>
      </c>
      <c r="K972" s="58" t="str">
        <f>IF(B972="","",(Payment!prev_int_balance+E972)-J972)</f>
        <v/>
      </c>
      <c r="L972" s="58" t="str">
        <f t="shared" si="0"/>
        <v/>
      </c>
      <c r="M972" s="58" t="str">
        <f>IF(B972="","",Payment!prev_prin_balance-L972)</f>
        <v/>
      </c>
      <c r="N972" s="58" t="str">
        <f t="shared" si="1"/>
        <v/>
      </c>
      <c r="O972" s="31"/>
      <c r="P972" s="78"/>
      <c r="Q972" s="31"/>
      <c r="R972" s="31"/>
      <c r="S972" s="31"/>
      <c r="T972" s="31"/>
      <c r="U972" s="31"/>
      <c r="V972" s="31"/>
      <c r="W972" s="31"/>
      <c r="X972" s="31"/>
      <c r="Y972" s="31"/>
      <c r="Z972" s="31"/>
    </row>
    <row r="973" spans="1:26" ht="12.75" customHeight="1" x14ac:dyDescent="0.3">
      <c r="A973" s="51" t="str">
        <f>IF(OR(Payment!prev_total_owed&lt;=0,Payment!prev_total_owed=""),"",Payment!prev_pmt_num+1)</f>
        <v/>
      </c>
      <c r="B973" s="84"/>
      <c r="C973" s="99"/>
      <c r="D973" s="100"/>
      <c r="E973" s="58" t="str">
        <f>IF(B973="","",ROUND((B973-Payment!prev_date)*$N$8*Payment!prev_prin_balance,2))</f>
        <v/>
      </c>
      <c r="F973" s="56"/>
      <c r="G973" s="99"/>
      <c r="H973" s="99"/>
      <c r="I973" s="58" t="str">
        <f>IF(B973="","",Payment!prev_fee_balance+G973-H973)</f>
        <v/>
      </c>
      <c r="J973" s="58" t="str">
        <f>IF(B973="","",IF(ISBLANK(D973),MIN(C973-H973,Payment!prev_int_balance+E973),0))</f>
        <v/>
      </c>
      <c r="K973" s="58" t="str">
        <f>IF(B973="","",(Payment!prev_int_balance+E973)-J973)</f>
        <v/>
      </c>
      <c r="L973" s="58" t="str">
        <f t="shared" si="0"/>
        <v/>
      </c>
      <c r="M973" s="58" t="str">
        <f>IF(B973="","",Payment!prev_prin_balance-L973)</f>
        <v/>
      </c>
      <c r="N973" s="58" t="str">
        <f t="shared" si="1"/>
        <v/>
      </c>
      <c r="O973" s="31"/>
      <c r="P973" s="78"/>
      <c r="Q973" s="31"/>
      <c r="R973" s="31"/>
      <c r="S973" s="31"/>
      <c r="T973" s="31"/>
      <c r="U973" s="31"/>
      <c r="V973" s="31"/>
      <c r="W973" s="31"/>
      <c r="X973" s="31"/>
      <c r="Y973" s="31"/>
      <c r="Z973" s="31"/>
    </row>
    <row r="974" spans="1:26" ht="12.75" customHeight="1" x14ac:dyDescent="0.3">
      <c r="A974" s="51" t="str">
        <f>IF(OR(Payment!prev_total_owed&lt;=0,Payment!prev_total_owed=""),"",Payment!prev_pmt_num+1)</f>
        <v/>
      </c>
      <c r="B974" s="84"/>
      <c r="C974" s="99"/>
      <c r="D974" s="100"/>
      <c r="E974" s="58" t="str">
        <f>IF(B974="","",ROUND((B974-Payment!prev_date)*$N$8*Payment!prev_prin_balance,2))</f>
        <v/>
      </c>
      <c r="F974" s="56"/>
      <c r="G974" s="99"/>
      <c r="H974" s="99"/>
      <c r="I974" s="58" t="str">
        <f>IF(B974="","",Payment!prev_fee_balance+G974-H974)</f>
        <v/>
      </c>
      <c r="J974" s="58" t="str">
        <f>IF(B974="","",IF(ISBLANK(D974),MIN(C974-H974,Payment!prev_int_balance+E974),0))</f>
        <v/>
      </c>
      <c r="K974" s="58" t="str">
        <f>IF(B974="","",(Payment!prev_int_balance+E974)-J974)</f>
        <v/>
      </c>
      <c r="L974" s="58" t="str">
        <f t="shared" si="0"/>
        <v/>
      </c>
      <c r="M974" s="58" t="str">
        <f>IF(B974="","",Payment!prev_prin_balance-L974)</f>
        <v/>
      </c>
      <c r="N974" s="58" t="str">
        <f t="shared" si="1"/>
        <v/>
      </c>
      <c r="O974" s="31"/>
      <c r="P974" s="78"/>
      <c r="Q974" s="31"/>
      <c r="R974" s="31"/>
      <c r="S974" s="31"/>
      <c r="T974" s="31"/>
      <c r="U974" s="31"/>
      <c r="V974" s="31"/>
      <c r="W974" s="31"/>
      <c r="X974" s="31"/>
      <c r="Y974" s="31"/>
      <c r="Z974" s="31"/>
    </row>
    <row r="975" spans="1:26" ht="12.75" customHeight="1" x14ac:dyDescent="0.3">
      <c r="A975" s="51" t="str">
        <f>IF(OR(Payment!prev_total_owed&lt;=0,Payment!prev_total_owed=""),"",Payment!prev_pmt_num+1)</f>
        <v/>
      </c>
      <c r="B975" s="84"/>
      <c r="C975" s="99"/>
      <c r="D975" s="100"/>
      <c r="E975" s="58" t="str">
        <f>IF(B975="","",ROUND((B975-Payment!prev_date)*$N$8*Payment!prev_prin_balance,2))</f>
        <v/>
      </c>
      <c r="F975" s="56"/>
      <c r="G975" s="99"/>
      <c r="H975" s="99"/>
      <c r="I975" s="58" t="str">
        <f>IF(B975="","",Payment!prev_fee_balance+G975-H975)</f>
        <v/>
      </c>
      <c r="J975" s="58" t="str">
        <f>IF(B975="","",IF(ISBLANK(D975),MIN(C975-H975,Payment!prev_int_balance+E975),0))</f>
        <v/>
      </c>
      <c r="K975" s="58" t="str">
        <f>IF(B975="","",(Payment!prev_int_balance+E975)-J975)</f>
        <v/>
      </c>
      <c r="L975" s="58" t="str">
        <f t="shared" si="0"/>
        <v/>
      </c>
      <c r="M975" s="58" t="str">
        <f>IF(B975="","",Payment!prev_prin_balance-L975)</f>
        <v/>
      </c>
      <c r="N975" s="58" t="str">
        <f t="shared" si="1"/>
        <v/>
      </c>
      <c r="O975" s="31"/>
      <c r="P975" s="78"/>
      <c r="Q975" s="31"/>
      <c r="R975" s="31"/>
      <c r="S975" s="31"/>
      <c r="T975" s="31"/>
      <c r="U975" s="31"/>
      <c r="V975" s="31"/>
      <c r="W975" s="31"/>
      <c r="X975" s="31"/>
      <c r="Y975" s="31"/>
      <c r="Z975" s="31"/>
    </row>
    <row r="976" spans="1:26" ht="12.75" customHeight="1" x14ac:dyDescent="0.3">
      <c r="A976" s="51" t="str">
        <f>IF(OR(Payment!prev_total_owed&lt;=0,Payment!prev_total_owed=""),"",Payment!prev_pmt_num+1)</f>
        <v/>
      </c>
      <c r="B976" s="84"/>
      <c r="C976" s="99"/>
      <c r="D976" s="100"/>
      <c r="E976" s="58" t="str">
        <f>IF(B976="","",ROUND((B976-Payment!prev_date)*$N$8*Payment!prev_prin_balance,2))</f>
        <v/>
      </c>
      <c r="F976" s="56"/>
      <c r="G976" s="99"/>
      <c r="H976" s="99"/>
      <c r="I976" s="58" t="str">
        <f>IF(B976="","",Payment!prev_fee_balance+G976-H976)</f>
        <v/>
      </c>
      <c r="J976" s="58" t="str">
        <f>IF(B976="","",IF(ISBLANK(D976),MIN(C976-H976,Payment!prev_int_balance+E976),0))</f>
        <v/>
      </c>
      <c r="K976" s="58" t="str">
        <f>IF(B976="","",(Payment!prev_int_balance+E976)-J976)</f>
        <v/>
      </c>
      <c r="L976" s="58" t="str">
        <f t="shared" si="0"/>
        <v/>
      </c>
      <c r="M976" s="58" t="str">
        <f>IF(B976="","",Payment!prev_prin_balance-L976)</f>
        <v/>
      </c>
      <c r="N976" s="58" t="str">
        <f t="shared" si="1"/>
        <v/>
      </c>
      <c r="O976" s="31"/>
      <c r="P976" s="78"/>
      <c r="Q976" s="31"/>
      <c r="R976" s="31"/>
      <c r="S976" s="31"/>
      <c r="T976" s="31"/>
      <c r="U976" s="31"/>
      <c r="V976" s="31"/>
      <c r="W976" s="31"/>
      <c r="X976" s="31"/>
      <c r="Y976" s="31"/>
      <c r="Z976" s="31"/>
    </row>
    <row r="977" spans="1:26" ht="12.75" customHeight="1" x14ac:dyDescent="0.3">
      <c r="A977" s="51" t="str">
        <f>IF(OR(Payment!prev_total_owed&lt;=0,Payment!prev_total_owed=""),"",Payment!prev_pmt_num+1)</f>
        <v/>
      </c>
      <c r="B977" s="84"/>
      <c r="C977" s="99"/>
      <c r="D977" s="100"/>
      <c r="E977" s="58" t="str">
        <f>IF(B977="","",ROUND((B977-Payment!prev_date)*$N$8*Payment!prev_prin_balance,2))</f>
        <v/>
      </c>
      <c r="F977" s="56"/>
      <c r="G977" s="99"/>
      <c r="H977" s="99"/>
      <c r="I977" s="58" t="str">
        <f>IF(B977="","",Payment!prev_fee_balance+G977-H977)</f>
        <v/>
      </c>
      <c r="J977" s="58" t="str">
        <f>IF(B977="","",IF(ISBLANK(D977),MIN(C977-H977,Payment!prev_int_balance+E977),0))</f>
        <v/>
      </c>
      <c r="K977" s="58" t="str">
        <f>IF(B977="","",(Payment!prev_int_balance+E977)-J977)</f>
        <v/>
      </c>
      <c r="L977" s="58" t="str">
        <f t="shared" si="0"/>
        <v/>
      </c>
      <c r="M977" s="58" t="str">
        <f>IF(B977="","",Payment!prev_prin_balance-L977)</f>
        <v/>
      </c>
      <c r="N977" s="58" t="str">
        <f t="shared" si="1"/>
        <v/>
      </c>
      <c r="O977" s="31"/>
      <c r="P977" s="78"/>
      <c r="Q977" s="31"/>
      <c r="R977" s="31"/>
      <c r="S977" s="31"/>
      <c r="T977" s="31"/>
      <c r="U977" s="31"/>
      <c r="V977" s="31"/>
      <c r="W977" s="31"/>
      <c r="X977" s="31"/>
      <c r="Y977" s="31"/>
      <c r="Z977" s="31"/>
    </row>
    <row r="978" spans="1:26" ht="12.75" customHeight="1" x14ac:dyDescent="0.3">
      <c r="A978" s="51" t="str">
        <f>IF(OR(Payment!prev_total_owed&lt;=0,Payment!prev_total_owed=""),"",Payment!prev_pmt_num+1)</f>
        <v/>
      </c>
      <c r="B978" s="84"/>
      <c r="C978" s="99"/>
      <c r="D978" s="100"/>
      <c r="E978" s="58" t="str">
        <f>IF(B978="","",ROUND((B978-Payment!prev_date)*$N$8*Payment!prev_prin_balance,2))</f>
        <v/>
      </c>
      <c r="F978" s="56"/>
      <c r="G978" s="99"/>
      <c r="H978" s="99"/>
      <c r="I978" s="58" t="str">
        <f>IF(B978="","",Payment!prev_fee_balance+G978-H978)</f>
        <v/>
      </c>
      <c r="J978" s="58" t="str">
        <f>IF(B978="","",IF(ISBLANK(D978),MIN(C978-H978,Payment!prev_int_balance+E978),0))</f>
        <v/>
      </c>
      <c r="K978" s="58" t="str">
        <f>IF(B978="","",(Payment!prev_int_balance+E978)-J978)</f>
        <v/>
      </c>
      <c r="L978" s="58" t="str">
        <f t="shared" si="0"/>
        <v/>
      </c>
      <c r="M978" s="58" t="str">
        <f>IF(B978="","",Payment!prev_prin_balance-L978)</f>
        <v/>
      </c>
      <c r="N978" s="58" t="str">
        <f t="shared" si="1"/>
        <v/>
      </c>
      <c r="O978" s="31"/>
      <c r="P978" s="78"/>
      <c r="Q978" s="31"/>
      <c r="R978" s="31"/>
      <c r="S978" s="31"/>
      <c r="T978" s="31"/>
      <c r="U978" s="31"/>
      <c r="V978" s="31"/>
      <c r="W978" s="31"/>
      <c r="X978" s="31"/>
      <c r="Y978" s="31"/>
      <c r="Z978" s="31"/>
    </row>
    <row r="979" spans="1:26" ht="12.75" customHeight="1" x14ac:dyDescent="0.3">
      <c r="A979" s="51" t="str">
        <f>IF(OR(Payment!prev_total_owed&lt;=0,Payment!prev_total_owed=""),"",Payment!prev_pmt_num+1)</f>
        <v/>
      </c>
      <c r="B979" s="84"/>
      <c r="C979" s="99"/>
      <c r="D979" s="100"/>
      <c r="E979" s="58" t="str">
        <f>IF(B979="","",ROUND((B979-Payment!prev_date)*$N$8*Payment!prev_prin_balance,2))</f>
        <v/>
      </c>
      <c r="F979" s="56"/>
      <c r="G979" s="99"/>
      <c r="H979" s="99"/>
      <c r="I979" s="58" t="str">
        <f>IF(B979="","",Payment!prev_fee_balance+G979-H979)</f>
        <v/>
      </c>
      <c r="J979" s="58" t="str">
        <f>IF(B979="","",IF(ISBLANK(D979),MIN(C979-H979,Payment!prev_int_balance+E979),0))</f>
        <v/>
      </c>
      <c r="K979" s="58" t="str">
        <f>IF(B979="","",(Payment!prev_int_balance+E979)-J979)</f>
        <v/>
      </c>
      <c r="L979" s="58" t="str">
        <f t="shared" si="0"/>
        <v/>
      </c>
      <c r="M979" s="58" t="str">
        <f>IF(B979="","",Payment!prev_prin_balance-L979)</f>
        <v/>
      </c>
      <c r="N979" s="58" t="str">
        <f t="shared" si="1"/>
        <v/>
      </c>
      <c r="O979" s="31"/>
      <c r="P979" s="78"/>
      <c r="Q979" s="31"/>
      <c r="R979" s="31"/>
      <c r="S979" s="31"/>
      <c r="T979" s="31"/>
      <c r="U979" s="31"/>
      <c r="V979" s="31"/>
      <c r="W979" s="31"/>
      <c r="X979" s="31"/>
      <c r="Y979" s="31"/>
      <c r="Z979" s="31"/>
    </row>
    <row r="980" spans="1:26" ht="12.75" customHeight="1" x14ac:dyDescent="0.3">
      <c r="A980" s="51" t="str">
        <f>IF(OR(Payment!prev_total_owed&lt;=0,Payment!prev_total_owed=""),"",Payment!prev_pmt_num+1)</f>
        <v/>
      </c>
      <c r="B980" s="84"/>
      <c r="C980" s="99"/>
      <c r="D980" s="100"/>
      <c r="E980" s="58" t="str">
        <f>IF(B980="","",ROUND((B980-Payment!prev_date)*$N$8*Payment!prev_prin_balance,2))</f>
        <v/>
      </c>
      <c r="F980" s="56"/>
      <c r="G980" s="99"/>
      <c r="H980" s="99"/>
      <c r="I980" s="58" t="str">
        <f>IF(B980="","",Payment!prev_fee_balance+G980-H980)</f>
        <v/>
      </c>
      <c r="J980" s="58" t="str">
        <f>IF(B980="","",IF(ISBLANK(D980),MIN(C980-H980,Payment!prev_int_balance+E980),0))</f>
        <v/>
      </c>
      <c r="K980" s="58" t="str">
        <f>IF(B980="","",(Payment!prev_int_balance+E980)-J980)</f>
        <v/>
      </c>
      <c r="L980" s="58" t="str">
        <f t="shared" si="0"/>
        <v/>
      </c>
      <c r="M980" s="58" t="str">
        <f>IF(B980="","",Payment!prev_prin_balance-L980)</f>
        <v/>
      </c>
      <c r="N980" s="58" t="str">
        <f t="shared" si="1"/>
        <v/>
      </c>
      <c r="O980" s="31"/>
      <c r="P980" s="78"/>
      <c r="Q980" s="31"/>
      <c r="R980" s="31"/>
      <c r="S980" s="31"/>
      <c r="T980" s="31"/>
      <c r="U980" s="31"/>
      <c r="V980" s="31"/>
      <c r="W980" s="31"/>
      <c r="X980" s="31"/>
      <c r="Y980" s="31"/>
      <c r="Z980" s="31"/>
    </row>
    <row r="981" spans="1:26" ht="12.75" customHeight="1" x14ac:dyDescent="0.3">
      <c r="A981" s="51" t="str">
        <f>IF(OR(Payment!prev_total_owed&lt;=0,Payment!prev_total_owed=""),"",Payment!prev_pmt_num+1)</f>
        <v/>
      </c>
      <c r="B981" s="84"/>
      <c r="C981" s="99"/>
      <c r="D981" s="100"/>
      <c r="E981" s="58" t="str">
        <f>IF(B981="","",ROUND((B981-Payment!prev_date)*$N$8*Payment!prev_prin_balance,2))</f>
        <v/>
      </c>
      <c r="F981" s="56"/>
      <c r="G981" s="99"/>
      <c r="H981" s="99"/>
      <c r="I981" s="58" t="str">
        <f>IF(B981="","",Payment!prev_fee_balance+G981-H981)</f>
        <v/>
      </c>
      <c r="J981" s="58" t="str">
        <f>IF(B981="","",IF(ISBLANK(D981),MIN(C981-H981,Payment!prev_int_balance+E981),0))</f>
        <v/>
      </c>
      <c r="K981" s="58" t="str">
        <f>IF(B981="","",(Payment!prev_int_balance+E981)-J981)</f>
        <v/>
      </c>
      <c r="L981" s="58" t="str">
        <f t="shared" si="0"/>
        <v/>
      </c>
      <c r="M981" s="58" t="str">
        <f>IF(B981="","",Payment!prev_prin_balance-L981)</f>
        <v/>
      </c>
      <c r="N981" s="58" t="str">
        <f t="shared" si="1"/>
        <v/>
      </c>
      <c r="O981" s="31"/>
      <c r="P981" s="78"/>
      <c r="Q981" s="31"/>
      <c r="R981" s="31"/>
      <c r="S981" s="31"/>
      <c r="T981" s="31"/>
      <c r="U981" s="31"/>
      <c r="V981" s="31"/>
      <c r="W981" s="31"/>
      <c r="X981" s="31"/>
      <c r="Y981" s="31"/>
      <c r="Z981" s="31"/>
    </row>
    <row r="982" spans="1:26" ht="12.75" customHeight="1" x14ac:dyDescent="0.3">
      <c r="A982" s="51" t="str">
        <f>IF(OR(Payment!prev_total_owed&lt;=0,Payment!prev_total_owed=""),"",Payment!prev_pmt_num+1)</f>
        <v/>
      </c>
      <c r="B982" s="84"/>
      <c r="C982" s="99"/>
      <c r="D982" s="100"/>
      <c r="E982" s="58" t="str">
        <f>IF(B982="","",ROUND((B982-Payment!prev_date)*$N$8*Payment!prev_prin_balance,2))</f>
        <v/>
      </c>
      <c r="F982" s="56"/>
      <c r="G982" s="99"/>
      <c r="H982" s="99"/>
      <c r="I982" s="58" t="str">
        <f>IF(B982="","",Payment!prev_fee_balance+G982-H982)</f>
        <v/>
      </c>
      <c r="J982" s="58" t="str">
        <f>IF(B982="","",IF(ISBLANK(D982),MIN(C982-H982,Payment!prev_int_balance+E982),0))</f>
        <v/>
      </c>
      <c r="K982" s="58" t="str">
        <f>IF(B982="","",(Payment!prev_int_balance+E982)-J982)</f>
        <v/>
      </c>
      <c r="L982" s="58" t="str">
        <f t="shared" si="0"/>
        <v/>
      </c>
      <c r="M982" s="58" t="str">
        <f>IF(B982="","",Payment!prev_prin_balance-L982)</f>
        <v/>
      </c>
      <c r="N982" s="58" t="str">
        <f t="shared" si="1"/>
        <v/>
      </c>
      <c r="O982" s="31"/>
      <c r="P982" s="78"/>
      <c r="Q982" s="31"/>
      <c r="R982" s="31"/>
      <c r="S982" s="31"/>
      <c r="T982" s="31"/>
      <c r="U982" s="31"/>
      <c r="V982" s="31"/>
      <c r="W982" s="31"/>
      <c r="X982" s="31"/>
      <c r="Y982" s="31"/>
      <c r="Z982" s="31"/>
    </row>
    <row r="983" spans="1:26" ht="12.75" customHeight="1" x14ac:dyDescent="0.3">
      <c r="A983" s="51" t="str">
        <f>IF(OR(Payment!prev_total_owed&lt;=0,Payment!prev_total_owed=""),"",Payment!prev_pmt_num+1)</f>
        <v/>
      </c>
      <c r="B983" s="84"/>
      <c r="C983" s="99"/>
      <c r="D983" s="100"/>
      <c r="E983" s="58" t="str">
        <f>IF(B983="","",ROUND((B983-Payment!prev_date)*$N$8*Payment!prev_prin_balance,2))</f>
        <v/>
      </c>
      <c r="F983" s="56"/>
      <c r="G983" s="99"/>
      <c r="H983" s="99"/>
      <c r="I983" s="58" t="str">
        <f>IF(B983="","",Payment!prev_fee_balance+G983-H983)</f>
        <v/>
      </c>
      <c r="J983" s="58" t="str">
        <f>IF(B983="","",IF(ISBLANK(D983),MIN(C983-H983,Payment!prev_int_balance+E983),0))</f>
        <v/>
      </c>
      <c r="K983" s="58" t="str">
        <f>IF(B983="","",(Payment!prev_int_balance+E983)-J983)</f>
        <v/>
      </c>
      <c r="L983" s="58" t="str">
        <f t="shared" si="0"/>
        <v/>
      </c>
      <c r="M983" s="58" t="str">
        <f>IF(B983="","",Payment!prev_prin_balance-L983)</f>
        <v/>
      </c>
      <c r="N983" s="58" t="str">
        <f t="shared" si="1"/>
        <v/>
      </c>
      <c r="O983" s="31"/>
      <c r="P983" s="78"/>
      <c r="Q983" s="31"/>
      <c r="R983" s="31"/>
      <c r="S983" s="31"/>
      <c r="T983" s="31"/>
      <c r="U983" s="31"/>
      <c r="V983" s="31"/>
      <c r="W983" s="31"/>
      <c r="X983" s="31"/>
      <c r="Y983" s="31"/>
      <c r="Z983" s="31"/>
    </row>
    <row r="984" spans="1:26" ht="12.75" customHeight="1" x14ac:dyDescent="0.3">
      <c r="A984" s="51" t="str">
        <f>IF(OR(Payment!prev_total_owed&lt;=0,Payment!prev_total_owed=""),"",Payment!prev_pmt_num+1)</f>
        <v/>
      </c>
      <c r="B984" s="84"/>
      <c r="C984" s="99"/>
      <c r="D984" s="100"/>
      <c r="E984" s="58" t="str">
        <f>IF(B984="","",ROUND((B984-Payment!prev_date)*$N$8*Payment!prev_prin_balance,2))</f>
        <v/>
      </c>
      <c r="F984" s="56"/>
      <c r="G984" s="99"/>
      <c r="H984" s="99"/>
      <c r="I984" s="58" t="str">
        <f>IF(B984="","",Payment!prev_fee_balance+G984-H984)</f>
        <v/>
      </c>
      <c r="J984" s="58" t="str">
        <f>IF(B984="","",IF(ISBLANK(D984),MIN(C984-H984,Payment!prev_int_balance+E984),0))</f>
        <v/>
      </c>
      <c r="K984" s="58" t="str">
        <f>IF(B984="","",(Payment!prev_int_balance+E984)-J984)</f>
        <v/>
      </c>
      <c r="L984" s="58" t="str">
        <f t="shared" si="0"/>
        <v/>
      </c>
      <c r="M984" s="58" t="str">
        <f>IF(B984="","",Payment!prev_prin_balance-L984)</f>
        <v/>
      </c>
      <c r="N984" s="58" t="str">
        <f t="shared" si="1"/>
        <v/>
      </c>
      <c r="O984" s="31"/>
      <c r="P984" s="78"/>
      <c r="Q984" s="31"/>
      <c r="R984" s="31"/>
      <c r="S984" s="31"/>
      <c r="T984" s="31"/>
      <c r="U984" s="31"/>
      <c r="V984" s="31"/>
      <c r="W984" s="31"/>
      <c r="X984" s="31"/>
      <c r="Y984" s="31"/>
      <c r="Z984" s="31"/>
    </row>
    <row r="985" spans="1:26" ht="12.75" customHeight="1" x14ac:dyDescent="0.3">
      <c r="A985" s="51" t="str">
        <f>IF(OR(Payment!prev_total_owed&lt;=0,Payment!prev_total_owed=""),"",Payment!prev_pmt_num+1)</f>
        <v/>
      </c>
      <c r="B985" s="84"/>
      <c r="C985" s="99"/>
      <c r="D985" s="100"/>
      <c r="E985" s="58" t="str">
        <f>IF(B985="","",ROUND((B985-Payment!prev_date)*$N$8*Payment!prev_prin_balance,2))</f>
        <v/>
      </c>
      <c r="F985" s="56"/>
      <c r="G985" s="99"/>
      <c r="H985" s="99"/>
      <c r="I985" s="58" t="str">
        <f>IF(B985="","",Payment!prev_fee_balance+G985-H985)</f>
        <v/>
      </c>
      <c r="J985" s="58" t="str">
        <f>IF(B985="","",IF(ISBLANK(D985),MIN(C985-H985,Payment!prev_int_balance+E985),0))</f>
        <v/>
      </c>
      <c r="K985" s="58" t="str">
        <f>IF(B985="","",(Payment!prev_int_balance+E985)-J985)</f>
        <v/>
      </c>
      <c r="L985" s="58" t="str">
        <f t="shared" si="0"/>
        <v/>
      </c>
      <c r="M985" s="58" t="str">
        <f>IF(B985="","",Payment!prev_prin_balance-L985)</f>
        <v/>
      </c>
      <c r="N985" s="58" t="str">
        <f t="shared" si="1"/>
        <v/>
      </c>
      <c r="O985" s="31"/>
      <c r="P985" s="78"/>
      <c r="Q985" s="31"/>
      <c r="R985" s="31"/>
      <c r="S985" s="31"/>
      <c r="T985" s="31"/>
      <c r="U985" s="31"/>
      <c r="V985" s="31"/>
      <c r="W985" s="31"/>
      <c r="X985" s="31"/>
      <c r="Y985" s="31"/>
      <c r="Z985" s="31"/>
    </row>
    <row r="986" spans="1:26" ht="12.75" customHeight="1" x14ac:dyDescent="0.3">
      <c r="A986" s="51" t="str">
        <f>IF(OR(Payment!prev_total_owed&lt;=0,Payment!prev_total_owed=""),"",Payment!prev_pmt_num+1)</f>
        <v/>
      </c>
      <c r="B986" s="84"/>
      <c r="C986" s="99"/>
      <c r="D986" s="100"/>
      <c r="E986" s="58" t="str">
        <f>IF(B986="","",ROUND((B986-Payment!prev_date)*$N$8*Payment!prev_prin_balance,2))</f>
        <v/>
      </c>
      <c r="F986" s="56"/>
      <c r="G986" s="99"/>
      <c r="H986" s="99"/>
      <c r="I986" s="58" t="str">
        <f>IF(B986="","",Payment!prev_fee_balance+G986-H986)</f>
        <v/>
      </c>
      <c r="J986" s="58" t="str">
        <f>IF(B986="","",IF(ISBLANK(D986),MIN(C986-H986,Payment!prev_int_balance+E986),0))</f>
        <v/>
      </c>
      <c r="K986" s="58" t="str">
        <f>IF(B986="","",(Payment!prev_int_balance+E986)-J986)</f>
        <v/>
      </c>
      <c r="L986" s="58" t="str">
        <f t="shared" si="0"/>
        <v/>
      </c>
      <c r="M986" s="58" t="str">
        <f>IF(B986="","",Payment!prev_prin_balance-L986)</f>
        <v/>
      </c>
      <c r="N986" s="58" t="str">
        <f t="shared" si="1"/>
        <v/>
      </c>
      <c r="O986" s="31"/>
      <c r="P986" s="78"/>
      <c r="Q986" s="31"/>
      <c r="R986" s="31"/>
      <c r="S986" s="31"/>
      <c r="T986" s="31"/>
      <c r="U986" s="31"/>
      <c r="V986" s="31"/>
      <c r="W986" s="31"/>
      <c r="X986" s="31"/>
      <c r="Y986" s="31"/>
      <c r="Z986" s="31"/>
    </row>
    <row r="987" spans="1:26" ht="12.75" customHeight="1" x14ac:dyDescent="0.3">
      <c r="A987" s="51" t="str">
        <f>IF(OR(Payment!prev_total_owed&lt;=0,Payment!prev_total_owed=""),"",Payment!prev_pmt_num+1)</f>
        <v/>
      </c>
      <c r="B987" s="84"/>
      <c r="C987" s="99"/>
      <c r="D987" s="100"/>
      <c r="E987" s="58" t="str">
        <f>IF(B987="","",ROUND((B987-Payment!prev_date)*$N$8*Payment!prev_prin_balance,2))</f>
        <v/>
      </c>
      <c r="F987" s="56"/>
      <c r="G987" s="99"/>
      <c r="H987" s="99"/>
      <c r="I987" s="58" t="str">
        <f>IF(B987="","",Payment!prev_fee_balance+G987-H987)</f>
        <v/>
      </c>
      <c r="J987" s="58" t="str">
        <f>IF(B987="","",IF(ISBLANK(D987),MIN(C987-H987,Payment!prev_int_balance+E987),0))</f>
        <v/>
      </c>
      <c r="K987" s="58" t="str">
        <f>IF(B987="","",(Payment!prev_int_balance+E987)-J987)</f>
        <v/>
      </c>
      <c r="L987" s="58" t="str">
        <f t="shared" si="0"/>
        <v/>
      </c>
      <c r="M987" s="58" t="str">
        <f>IF(B987="","",Payment!prev_prin_balance-L987)</f>
        <v/>
      </c>
      <c r="N987" s="58" t="str">
        <f t="shared" si="1"/>
        <v/>
      </c>
      <c r="O987" s="31"/>
      <c r="P987" s="78"/>
      <c r="Q987" s="31"/>
      <c r="R987" s="31"/>
      <c r="S987" s="31"/>
      <c r="T987" s="31"/>
      <c r="U987" s="31"/>
      <c r="V987" s="31"/>
      <c r="W987" s="31"/>
      <c r="X987" s="31"/>
      <c r="Y987" s="31"/>
      <c r="Z987" s="31"/>
    </row>
    <row r="988" spans="1:26" ht="12.75" customHeight="1" x14ac:dyDescent="0.3">
      <c r="A988" s="51" t="str">
        <f>IF(OR(Payment!prev_total_owed&lt;=0,Payment!prev_total_owed=""),"",Payment!prev_pmt_num+1)</f>
        <v/>
      </c>
      <c r="B988" s="84"/>
      <c r="C988" s="99"/>
      <c r="D988" s="100"/>
      <c r="E988" s="58" t="str">
        <f>IF(B988="","",ROUND((B988-Payment!prev_date)*$N$8*Payment!prev_prin_balance,2))</f>
        <v/>
      </c>
      <c r="F988" s="56"/>
      <c r="G988" s="99"/>
      <c r="H988" s="99"/>
      <c r="I988" s="58" t="str">
        <f>IF(B988="","",Payment!prev_fee_balance+G988-H988)</f>
        <v/>
      </c>
      <c r="J988" s="58" t="str">
        <f>IF(B988="","",IF(ISBLANK(D988),MIN(C988-H988,Payment!prev_int_balance+E988),0))</f>
        <v/>
      </c>
      <c r="K988" s="58" t="str">
        <f>IF(B988="","",(Payment!prev_int_balance+E988)-J988)</f>
        <v/>
      </c>
      <c r="L988" s="58" t="str">
        <f t="shared" si="0"/>
        <v/>
      </c>
      <c r="M988" s="58" t="str">
        <f>IF(B988="","",Payment!prev_prin_balance-L988)</f>
        <v/>
      </c>
      <c r="N988" s="58" t="str">
        <f t="shared" si="1"/>
        <v/>
      </c>
      <c r="O988" s="31"/>
      <c r="P988" s="78"/>
      <c r="Q988" s="31"/>
      <c r="R988" s="31"/>
      <c r="S988" s="31"/>
      <c r="T988" s="31"/>
      <c r="U988" s="31"/>
      <c r="V988" s="31"/>
      <c r="W988" s="31"/>
      <c r="X988" s="31"/>
      <c r="Y988" s="31"/>
      <c r="Z988" s="31"/>
    </row>
    <row r="989" spans="1:26" ht="12.75" customHeight="1" x14ac:dyDescent="0.3">
      <c r="A989" s="51" t="str">
        <f>IF(OR(Payment!prev_total_owed&lt;=0,Payment!prev_total_owed=""),"",Payment!prev_pmt_num+1)</f>
        <v/>
      </c>
      <c r="B989" s="84"/>
      <c r="C989" s="99"/>
      <c r="D989" s="100"/>
      <c r="E989" s="58" t="str">
        <f>IF(B989="","",ROUND((B989-Payment!prev_date)*$N$8*Payment!prev_prin_balance,2))</f>
        <v/>
      </c>
      <c r="F989" s="56"/>
      <c r="G989" s="99"/>
      <c r="H989" s="99"/>
      <c r="I989" s="58" t="str">
        <f>IF(B989="","",Payment!prev_fee_balance+G989-H989)</f>
        <v/>
      </c>
      <c r="J989" s="58" t="str">
        <f>IF(B989="","",IF(ISBLANK(D989),MIN(C989-H989,Payment!prev_int_balance+E989),0))</f>
        <v/>
      </c>
      <c r="K989" s="58" t="str">
        <f>IF(B989="","",(Payment!prev_int_balance+E989)-J989)</f>
        <v/>
      </c>
      <c r="L989" s="58" t="str">
        <f t="shared" si="0"/>
        <v/>
      </c>
      <c r="M989" s="58" t="str">
        <f>IF(B989="","",Payment!prev_prin_balance-L989)</f>
        <v/>
      </c>
      <c r="N989" s="58" t="str">
        <f t="shared" si="1"/>
        <v/>
      </c>
      <c r="O989" s="31"/>
      <c r="P989" s="78"/>
      <c r="Q989" s="31"/>
      <c r="R989" s="31"/>
      <c r="S989" s="31"/>
      <c r="T989" s="31"/>
      <c r="U989" s="31"/>
      <c r="V989" s="31"/>
      <c r="W989" s="31"/>
      <c r="X989" s="31"/>
      <c r="Y989" s="31"/>
      <c r="Z989" s="31"/>
    </row>
    <row r="990" spans="1:26" ht="12.75" customHeight="1" x14ac:dyDescent="0.3">
      <c r="A990" s="51" t="str">
        <f>IF(OR(Payment!prev_total_owed&lt;=0,Payment!prev_total_owed=""),"",Payment!prev_pmt_num+1)</f>
        <v/>
      </c>
      <c r="B990" s="84"/>
      <c r="C990" s="99"/>
      <c r="D990" s="100"/>
      <c r="E990" s="58" t="str">
        <f>IF(B990="","",ROUND((B990-Payment!prev_date)*$N$8*Payment!prev_prin_balance,2))</f>
        <v/>
      </c>
      <c r="F990" s="56"/>
      <c r="G990" s="99"/>
      <c r="H990" s="99"/>
      <c r="I990" s="58" t="str">
        <f>IF(B990="","",Payment!prev_fee_balance+G990-H990)</f>
        <v/>
      </c>
      <c r="J990" s="58" t="str">
        <f>IF(B990="","",IF(ISBLANK(D990),MIN(C990-H990,Payment!prev_int_balance+E990),0))</f>
        <v/>
      </c>
      <c r="K990" s="58" t="str">
        <f>IF(B990="","",(Payment!prev_int_balance+E990)-J990)</f>
        <v/>
      </c>
      <c r="L990" s="58" t="str">
        <f t="shared" si="0"/>
        <v/>
      </c>
      <c r="M990" s="58" t="str">
        <f>IF(B990="","",Payment!prev_prin_balance-L990)</f>
        <v/>
      </c>
      <c r="N990" s="58" t="str">
        <f t="shared" si="1"/>
        <v/>
      </c>
      <c r="O990" s="31"/>
      <c r="P990" s="78"/>
      <c r="Q990" s="31"/>
      <c r="R990" s="31"/>
      <c r="S990" s="31"/>
      <c r="T990" s="31"/>
      <c r="U990" s="31"/>
      <c r="V990" s="31"/>
      <c r="W990" s="31"/>
      <c r="X990" s="31"/>
      <c r="Y990" s="31"/>
      <c r="Z990" s="31"/>
    </row>
    <row r="991" spans="1:26" ht="12.75" customHeight="1" x14ac:dyDescent="0.3">
      <c r="A991" s="51" t="str">
        <f>IF(OR(Payment!prev_total_owed&lt;=0,Payment!prev_total_owed=""),"",Payment!prev_pmt_num+1)</f>
        <v/>
      </c>
      <c r="B991" s="84"/>
      <c r="C991" s="99"/>
      <c r="D991" s="100"/>
      <c r="E991" s="58" t="str">
        <f>IF(B991="","",ROUND((B991-Payment!prev_date)*$N$8*Payment!prev_prin_balance,2))</f>
        <v/>
      </c>
      <c r="F991" s="56"/>
      <c r="G991" s="99"/>
      <c r="H991" s="99"/>
      <c r="I991" s="58" t="str">
        <f>IF(B991="","",Payment!prev_fee_balance+G991-H991)</f>
        <v/>
      </c>
      <c r="J991" s="58" t="str">
        <f>IF(B991="","",IF(ISBLANK(D991),MIN(C991-H991,Payment!prev_int_balance+E991),0))</f>
        <v/>
      </c>
      <c r="K991" s="58" t="str">
        <f>IF(B991="","",(Payment!prev_int_balance+E991)-J991)</f>
        <v/>
      </c>
      <c r="L991" s="58" t="str">
        <f t="shared" si="0"/>
        <v/>
      </c>
      <c r="M991" s="58" t="str">
        <f>IF(B991="","",Payment!prev_prin_balance-L991)</f>
        <v/>
      </c>
      <c r="N991" s="58" t="str">
        <f t="shared" si="1"/>
        <v/>
      </c>
      <c r="O991" s="31"/>
      <c r="P991" s="78"/>
      <c r="Q991" s="31"/>
      <c r="R991" s="31"/>
      <c r="S991" s="31"/>
      <c r="T991" s="31"/>
      <c r="U991" s="31"/>
      <c r="V991" s="31"/>
      <c r="W991" s="31"/>
      <c r="X991" s="31"/>
      <c r="Y991" s="31"/>
      <c r="Z991" s="31"/>
    </row>
    <row r="992" spans="1:26" ht="12.75" customHeight="1" x14ac:dyDescent="0.3">
      <c r="A992" s="51" t="str">
        <f>IF(OR(Payment!prev_total_owed&lt;=0,Payment!prev_total_owed=""),"",Payment!prev_pmt_num+1)</f>
        <v/>
      </c>
      <c r="B992" s="84"/>
      <c r="C992" s="99"/>
      <c r="D992" s="100"/>
      <c r="E992" s="58" t="str">
        <f>IF(B992="","",ROUND((B992-Payment!prev_date)*$N$8*Payment!prev_prin_balance,2))</f>
        <v/>
      </c>
      <c r="F992" s="56"/>
      <c r="G992" s="99"/>
      <c r="H992" s="99"/>
      <c r="I992" s="58" t="str">
        <f>IF(B992="","",Payment!prev_fee_balance+G992-H992)</f>
        <v/>
      </c>
      <c r="J992" s="58" t="str">
        <f>IF(B992="","",IF(ISBLANK(D992),MIN(C992-H992,Payment!prev_int_balance+E992),0))</f>
        <v/>
      </c>
      <c r="K992" s="58" t="str">
        <f>IF(B992="","",(Payment!prev_int_balance+E992)-J992)</f>
        <v/>
      </c>
      <c r="L992" s="58" t="str">
        <f t="shared" si="0"/>
        <v/>
      </c>
      <c r="M992" s="58" t="str">
        <f>IF(B992="","",Payment!prev_prin_balance-L992)</f>
        <v/>
      </c>
      <c r="N992" s="58" t="str">
        <f t="shared" si="1"/>
        <v/>
      </c>
      <c r="O992" s="31"/>
      <c r="P992" s="78"/>
      <c r="Q992" s="31"/>
      <c r="R992" s="31"/>
      <c r="S992" s="31"/>
      <c r="T992" s="31"/>
      <c r="U992" s="31"/>
      <c r="V992" s="31"/>
      <c r="W992" s="31"/>
      <c r="X992" s="31"/>
      <c r="Y992" s="31"/>
      <c r="Z992" s="31"/>
    </row>
    <row r="993" spans="1:26" ht="12.75" customHeight="1" x14ac:dyDescent="0.3">
      <c r="A993" s="51" t="str">
        <f>IF(OR(Payment!prev_total_owed&lt;=0,Payment!prev_total_owed=""),"",Payment!prev_pmt_num+1)</f>
        <v/>
      </c>
      <c r="B993" s="84"/>
      <c r="C993" s="99"/>
      <c r="D993" s="100"/>
      <c r="E993" s="58" t="str">
        <f>IF(B993="","",ROUND((B993-Payment!prev_date)*$N$8*Payment!prev_prin_balance,2))</f>
        <v/>
      </c>
      <c r="F993" s="56"/>
      <c r="G993" s="99"/>
      <c r="H993" s="99"/>
      <c r="I993" s="58" t="str">
        <f>IF(B993="","",Payment!prev_fee_balance+G993-H993)</f>
        <v/>
      </c>
      <c r="J993" s="58" t="str">
        <f>IF(B993="","",IF(ISBLANK(D993),MIN(C993-H993,Payment!prev_int_balance+E993),0))</f>
        <v/>
      </c>
      <c r="K993" s="58" t="str">
        <f>IF(B993="","",(Payment!prev_int_balance+E993)-J993)</f>
        <v/>
      </c>
      <c r="L993" s="58" t="str">
        <f t="shared" si="0"/>
        <v/>
      </c>
      <c r="M993" s="58" t="str">
        <f>IF(B993="","",Payment!prev_prin_balance-L993)</f>
        <v/>
      </c>
      <c r="N993" s="58" t="str">
        <f t="shared" si="1"/>
        <v/>
      </c>
      <c r="O993" s="31"/>
      <c r="P993" s="78"/>
      <c r="Q993" s="31"/>
      <c r="R993" s="31"/>
      <c r="S993" s="31"/>
      <c r="T993" s="31"/>
      <c r="U993" s="31"/>
      <c r="V993" s="31"/>
      <c r="W993" s="31"/>
      <c r="X993" s="31"/>
      <c r="Y993" s="31"/>
      <c r="Z993" s="31"/>
    </row>
    <row r="994" spans="1:26" ht="12.75" customHeight="1" x14ac:dyDescent="0.3">
      <c r="A994" s="51" t="str">
        <f>IF(OR(Payment!prev_total_owed&lt;=0,Payment!prev_total_owed=""),"",Payment!prev_pmt_num+1)</f>
        <v/>
      </c>
      <c r="B994" s="84"/>
      <c r="C994" s="99"/>
      <c r="D994" s="100"/>
      <c r="E994" s="58" t="str">
        <f>IF(B994="","",ROUND((B994-Payment!prev_date)*$N$8*Payment!prev_prin_balance,2))</f>
        <v/>
      </c>
      <c r="F994" s="56"/>
      <c r="G994" s="99"/>
      <c r="H994" s="99"/>
      <c r="I994" s="58" t="str">
        <f>IF(B994="","",Payment!prev_fee_balance+G994-H994)</f>
        <v/>
      </c>
      <c r="J994" s="58" t="str">
        <f>IF(B994="","",IF(ISBLANK(D994),MIN(C994-H994,Payment!prev_int_balance+E994),0))</f>
        <v/>
      </c>
      <c r="K994" s="58" t="str">
        <f>IF(B994="","",(Payment!prev_int_balance+E994)-J994)</f>
        <v/>
      </c>
      <c r="L994" s="58" t="str">
        <f t="shared" si="0"/>
        <v/>
      </c>
      <c r="M994" s="58" t="str">
        <f>IF(B994="","",Payment!prev_prin_balance-L994)</f>
        <v/>
      </c>
      <c r="N994" s="58" t="str">
        <f t="shared" si="1"/>
        <v/>
      </c>
      <c r="O994" s="31"/>
      <c r="P994" s="78"/>
      <c r="Q994" s="31"/>
      <c r="R994" s="31"/>
      <c r="S994" s="31"/>
      <c r="T994" s="31"/>
      <c r="U994" s="31"/>
      <c r="V994" s="31"/>
      <c r="W994" s="31"/>
      <c r="X994" s="31"/>
      <c r="Y994" s="31"/>
      <c r="Z994" s="31"/>
    </row>
    <row r="995" spans="1:26" ht="12.75" customHeight="1" x14ac:dyDescent="0.3">
      <c r="A995" s="51" t="str">
        <f>IF(OR(Payment!prev_total_owed&lt;=0,Payment!prev_total_owed=""),"",Payment!prev_pmt_num+1)</f>
        <v/>
      </c>
      <c r="B995" s="84"/>
      <c r="C995" s="99"/>
      <c r="D995" s="100"/>
      <c r="E995" s="58" t="str">
        <f>IF(B995="","",ROUND((B995-Payment!prev_date)*$N$8*Payment!prev_prin_balance,2))</f>
        <v/>
      </c>
      <c r="F995" s="56"/>
      <c r="G995" s="99"/>
      <c r="H995" s="99"/>
      <c r="I995" s="58" t="str">
        <f>IF(B995="","",Payment!prev_fee_balance+G995-H995)</f>
        <v/>
      </c>
      <c r="J995" s="58" t="str">
        <f>IF(B995="","",IF(ISBLANK(D995),MIN(C995-H995,Payment!prev_int_balance+E995),0))</f>
        <v/>
      </c>
      <c r="K995" s="58" t="str">
        <f>IF(B995="","",(Payment!prev_int_balance+E995)-J995)</f>
        <v/>
      </c>
      <c r="L995" s="58" t="str">
        <f t="shared" si="0"/>
        <v/>
      </c>
      <c r="M995" s="58" t="str">
        <f>IF(B995="","",Payment!prev_prin_balance-L995)</f>
        <v/>
      </c>
      <c r="N995" s="58" t="str">
        <f t="shared" si="1"/>
        <v/>
      </c>
      <c r="O995" s="31"/>
      <c r="P995" s="78"/>
      <c r="Q995" s="31"/>
      <c r="R995" s="31"/>
      <c r="S995" s="31"/>
      <c r="T995" s="31"/>
      <c r="U995" s="31"/>
      <c r="V995" s="31"/>
      <c r="W995" s="31"/>
      <c r="X995" s="31"/>
      <c r="Y995" s="31"/>
      <c r="Z995" s="31"/>
    </row>
    <row r="996" spans="1:26" ht="12.75" customHeight="1" x14ac:dyDescent="0.3">
      <c r="A996" s="51" t="str">
        <f>IF(OR(Payment!prev_total_owed&lt;=0,Payment!prev_total_owed=""),"",Payment!prev_pmt_num+1)</f>
        <v/>
      </c>
      <c r="B996" s="84"/>
      <c r="C996" s="99"/>
      <c r="D996" s="100"/>
      <c r="E996" s="58" t="str">
        <f>IF(B996="","",ROUND((B996-Payment!prev_date)*$N$8*Payment!prev_prin_balance,2))</f>
        <v/>
      </c>
      <c r="F996" s="56"/>
      <c r="G996" s="99"/>
      <c r="H996" s="99"/>
      <c r="I996" s="58" t="str">
        <f>IF(B996="","",Payment!prev_fee_balance+G996-H996)</f>
        <v/>
      </c>
      <c r="J996" s="58" t="str">
        <f>IF(B996="","",IF(ISBLANK(D996),MIN(C996-H996,Payment!prev_int_balance+E996),0))</f>
        <v/>
      </c>
      <c r="K996" s="58" t="str">
        <f>IF(B996="","",(Payment!prev_int_balance+E996)-J996)</f>
        <v/>
      </c>
      <c r="L996" s="58" t="str">
        <f t="shared" si="0"/>
        <v/>
      </c>
      <c r="M996" s="58" t="str">
        <f>IF(B996="","",Payment!prev_prin_balance-L996)</f>
        <v/>
      </c>
      <c r="N996" s="58" t="str">
        <f t="shared" si="1"/>
        <v/>
      </c>
      <c r="O996" s="31"/>
      <c r="P996" s="78"/>
      <c r="Q996" s="31"/>
      <c r="R996" s="31"/>
      <c r="S996" s="31"/>
      <c r="T996" s="31"/>
      <c r="U996" s="31"/>
      <c r="V996" s="31"/>
      <c r="W996" s="31"/>
      <c r="X996" s="31"/>
      <c r="Y996" s="31"/>
      <c r="Z996" s="31"/>
    </row>
    <row r="997" spans="1:26" ht="12.75" customHeight="1" x14ac:dyDescent="0.3">
      <c r="A997" s="51" t="str">
        <f>IF(OR(Payment!prev_total_owed&lt;=0,Payment!prev_total_owed=""),"",Payment!prev_pmt_num+1)</f>
        <v/>
      </c>
      <c r="B997" s="84"/>
      <c r="C997" s="99"/>
      <c r="D997" s="100"/>
      <c r="E997" s="58" t="str">
        <f>IF(B997="","",ROUND((B997-Payment!prev_date)*$N$8*Payment!prev_prin_balance,2))</f>
        <v/>
      </c>
      <c r="F997" s="56"/>
      <c r="G997" s="99"/>
      <c r="H997" s="99"/>
      <c r="I997" s="58" t="str">
        <f>IF(B997="","",Payment!prev_fee_balance+G997-H997)</f>
        <v/>
      </c>
      <c r="J997" s="58" t="str">
        <f>IF(B997="","",IF(ISBLANK(D997),MIN(C997-H997,Payment!prev_int_balance+E997),0))</f>
        <v/>
      </c>
      <c r="K997" s="58" t="str">
        <f>IF(B997="","",(Payment!prev_int_balance+E997)-J997)</f>
        <v/>
      </c>
      <c r="L997" s="58" t="str">
        <f t="shared" si="0"/>
        <v/>
      </c>
      <c r="M997" s="58" t="str">
        <f>IF(B997="","",Payment!prev_prin_balance-L997)</f>
        <v/>
      </c>
      <c r="N997" s="58" t="str">
        <f t="shared" si="1"/>
        <v/>
      </c>
      <c r="O997" s="31"/>
      <c r="P997" s="78"/>
      <c r="Q997" s="31"/>
      <c r="R997" s="31"/>
      <c r="S997" s="31"/>
      <c r="T997" s="31"/>
      <c r="U997" s="31"/>
      <c r="V997" s="31"/>
      <c r="W997" s="31"/>
      <c r="X997" s="31"/>
      <c r="Y997" s="31"/>
      <c r="Z997" s="31"/>
    </row>
    <row r="998" spans="1:26" ht="12.75" customHeight="1" x14ac:dyDescent="0.3">
      <c r="A998" s="51" t="str">
        <f>IF(OR(Payment!prev_total_owed&lt;=0,Payment!prev_total_owed=""),"",Payment!prev_pmt_num+1)</f>
        <v/>
      </c>
      <c r="B998" s="84"/>
      <c r="C998" s="99"/>
      <c r="D998" s="100"/>
      <c r="E998" s="58" t="str">
        <f>IF(B998="","",ROUND((B998-Payment!prev_date)*$N$8*Payment!prev_prin_balance,2))</f>
        <v/>
      </c>
      <c r="F998" s="56"/>
      <c r="G998" s="99"/>
      <c r="H998" s="99"/>
      <c r="I998" s="58" t="str">
        <f>IF(B998="","",Payment!prev_fee_balance+G998-H998)</f>
        <v/>
      </c>
      <c r="J998" s="58" t="str">
        <f>IF(B998="","",IF(ISBLANK(D998),MIN(C998-H998,Payment!prev_int_balance+E998),0))</f>
        <v/>
      </c>
      <c r="K998" s="58" t="str">
        <f>IF(B998="","",(Payment!prev_int_balance+E998)-J998)</f>
        <v/>
      </c>
      <c r="L998" s="58" t="str">
        <f t="shared" si="0"/>
        <v/>
      </c>
      <c r="M998" s="58" t="str">
        <f>IF(B998="","",Payment!prev_prin_balance-L998)</f>
        <v/>
      </c>
      <c r="N998" s="58" t="str">
        <f t="shared" si="1"/>
        <v/>
      </c>
      <c r="O998" s="31"/>
      <c r="P998" s="78"/>
      <c r="Q998" s="31"/>
      <c r="R998" s="31"/>
      <c r="S998" s="31"/>
      <c r="T998" s="31"/>
      <c r="U998" s="31"/>
      <c r="V998" s="31"/>
      <c r="W998" s="31"/>
      <c r="X998" s="31"/>
      <c r="Y998" s="31"/>
      <c r="Z998" s="31"/>
    </row>
    <row r="999" spans="1:26" ht="12.75" customHeight="1" x14ac:dyDescent="0.3">
      <c r="A999" s="51" t="str">
        <f>IF(OR(Payment!prev_total_owed&lt;=0,Payment!prev_total_owed=""),"",Payment!prev_pmt_num+1)</f>
        <v/>
      </c>
      <c r="B999" s="84"/>
      <c r="C999" s="99"/>
      <c r="D999" s="100"/>
      <c r="E999" s="58" t="str">
        <f>IF(B999="","",ROUND((B999-Payment!prev_date)*$N$8*Payment!prev_prin_balance,2))</f>
        <v/>
      </c>
      <c r="F999" s="56"/>
      <c r="G999" s="99"/>
      <c r="H999" s="99"/>
      <c r="I999" s="58" t="str">
        <f>IF(B999="","",Payment!prev_fee_balance+G999-H999)</f>
        <v/>
      </c>
      <c r="J999" s="58" t="str">
        <f>IF(B999="","",IF(ISBLANK(D999),MIN(C999-H999,Payment!prev_int_balance+E999),0))</f>
        <v/>
      </c>
      <c r="K999" s="58" t="str">
        <f>IF(B999="","",(Payment!prev_int_balance+E999)-J999)</f>
        <v/>
      </c>
      <c r="L999" s="58" t="str">
        <f t="shared" si="0"/>
        <v/>
      </c>
      <c r="M999" s="58" t="str">
        <f>IF(B999="","",Payment!prev_prin_balance-L999)</f>
        <v/>
      </c>
      <c r="N999" s="58" t="str">
        <f t="shared" si="1"/>
        <v/>
      </c>
      <c r="O999" s="31"/>
      <c r="P999" s="78"/>
      <c r="Q999" s="31"/>
      <c r="R999" s="31"/>
      <c r="S999" s="31"/>
      <c r="T999" s="31"/>
      <c r="U999" s="31"/>
      <c r="V999" s="31"/>
      <c r="W999" s="31"/>
      <c r="X999" s="31"/>
      <c r="Y999" s="31"/>
      <c r="Z999" s="31"/>
    </row>
    <row r="1000" spans="1:26" ht="12.75" customHeight="1" x14ac:dyDescent="0.3">
      <c r="A1000" s="51" t="str">
        <f>IF(OR(Payment!prev_total_owed&lt;=0,Payment!prev_total_owed=""),"",Payment!prev_pmt_num+1)</f>
        <v/>
      </c>
      <c r="B1000" s="84"/>
      <c r="C1000" s="99"/>
      <c r="D1000" s="100"/>
      <c r="E1000" s="58" t="str">
        <f>IF(B1000="","",ROUND((B1000-Payment!prev_date)*$N$8*Payment!prev_prin_balance,2))</f>
        <v/>
      </c>
      <c r="F1000" s="56"/>
      <c r="G1000" s="99"/>
      <c r="H1000" s="99"/>
      <c r="I1000" s="58" t="str">
        <f>IF(B1000="","",Payment!prev_fee_balance+G1000-H1000)</f>
        <v/>
      </c>
      <c r="J1000" s="58" t="str">
        <f>IF(B1000="","",IF(ISBLANK(D1000),MIN(C1000-H1000,Payment!prev_int_balance+E1000),0))</f>
        <v/>
      </c>
      <c r="K1000" s="58" t="str">
        <f>IF(B1000="","",(Payment!prev_int_balance+E1000)-J1000)</f>
        <v/>
      </c>
      <c r="L1000" s="58" t="str">
        <f t="shared" si="0"/>
        <v/>
      </c>
      <c r="M1000" s="58" t="str">
        <f>IF(B1000="","",Payment!prev_prin_balance-L1000)</f>
        <v/>
      </c>
      <c r="N1000" s="58" t="str">
        <f t="shared" si="1"/>
        <v/>
      </c>
      <c r="O1000" s="31"/>
      <c r="P1000" s="78"/>
      <c r="Q1000" s="31"/>
      <c r="R1000" s="31"/>
      <c r="S1000" s="31"/>
      <c r="T1000" s="31"/>
      <c r="U1000" s="31"/>
      <c r="V1000" s="31"/>
      <c r="W1000" s="31"/>
      <c r="X1000" s="31"/>
      <c r="Y1000" s="31"/>
      <c r="Z1000" s="31"/>
    </row>
    <row r="1001" spans="1:26" ht="12.75" customHeight="1" x14ac:dyDescent="0.3">
      <c r="A1001" s="51" t="str">
        <f>IF(OR(Payment!prev_total_owed&lt;=0,Payment!prev_total_owed=""),"",Payment!prev_pmt_num+1)</f>
        <v/>
      </c>
      <c r="B1001" s="84"/>
      <c r="C1001" s="99"/>
      <c r="D1001" s="100"/>
      <c r="E1001" s="58" t="str">
        <f>IF(B1001="","",ROUND((B1001-Payment!prev_date)*$N$8*Payment!prev_prin_balance,2))</f>
        <v/>
      </c>
      <c r="F1001" s="56"/>
      <c r="G1001" s="99"/>
      <c r="H1001" s="99"/>
      <c r="I1001" s="58" t="str">
        <f>IF(B1001="","",Payment!prev_fee_balance+G1001-H1001)</f>
        <v/>
      </c>
      <c r="J1001" s="58" t="str">
        <f>IF(B1001="","",IF(ISBLANK(D1001),MIN(C1001-H1001,Payment!prev_int_balance+E1001),0))</f>
        <v/>
      </c>
      <c r="K1001" s="58" t="str">
        <f>IF(B1001="","",(Payment!prev_int_balance+E1001)-J1001)</f>
        <v/>
      </c>
      <c r="L1001" s="58" t="str">
        <f t="shared" si="0"/>
        <v/>
      </c>
      <c r="M1001" s="58" t="str">
        <f>IF(B1001="","",Payment!prev_prin_balance-L1001)</f>
        <v/>
      </c>
      <c r="N1001" s="58" t="str">
        <f t="shared" si="1"/>
        <v/>
      </c>
      <c r="O1001" s="31"/>
      <c r="P1001" s="78"/>
      <c r="Q1001" s="31"/>
      <c r="R1001" s="31"/>
      <c r="S1001" s="31"/>
      <c r="T1001" s="31"/>
      <c r="U1001" s="31"/>
      <c r="V1001" s="31"/>
      <c r="W1001" s="31"/>
      <c r="X1001" s="31"/>
      <c r="Y1001" s="31"/>
      <c r="Z1001" s="31"/>
    </row>
    <row r="1002" spans="1:26" ht="12.75" customHeight="1" x14ac:dyDescent="0.3">
      <c r="A1002" s="51" t="str">
        <f>IF(OR(Payment!prev_total_owed&lt;=0,Payment!prev_total_owed=""),"",Payment!prev_pmt_num+1)</f>
        <v/>
      </c>
      <c r="B1002" s="84"/>
      <c r="C1002" s="99"/>
      <c r="D1002" s="100"/>
      <c r="E1002" s="58" t="str">
        <f>IF(B1002="","",ROUND((B1002-Payment!prev_date)*$N$8*Payment!prev_prin_balance,2))</f>
        <v/>
      </c>
      <c r="F1002" s="56"/>
      <c r="G1002" s="99"/>
      <c r="H1002" s="99"/>
      <c r="I1002" s="58" t="str">
        <f>IF(B1002="","",Payment!prev_fee_balance+G1002-H1002)</f>
        <v/>
      </c>
      <c r="J1002" s="58" t="str">
        <f>IF(B1002="","",IF(ISBLANK(D1002),MIN(C1002-H1002,Payment!prev_int_balance+E1002),0))</f>
        <v/>
      </c>
      <c r="K1002" s="58" t="str">
        <f>IF(B1002="","",(Payment!prev_int_balance+E1002)-J1002)</f>
        <v/>
      </c>
      <c r="L1002" s="58" t="str">
        <f t="shared" si="0"/>
        <v/>
      </c>
      <c r="M1002" s="58" t="str">
        <f>IF(B1002="","",Payment!prev_prin_balance-L1002)</f>
        <v/>
      </c>
      <c r="N1002" s="58" t="str">
        <f t="shared" si="1"/>
        <v/>
      </c>
      <c r="O1002" s="31"/>
      <c r="P1002" s="78"/>
      <c r="Q1002" s="31"/>
      <c r="R1002" s="31"/>
      <c r="S1002" s="31"/>
      <c r="T1002" s="31"/>
      <c r="U1002" s="31"/>
      <c r="V1002" s="31"/>
      <c r="W1002" s="31"/>
      <c r="X1002" s="31"/>
      <c r="Y1002" s="31"/>
      <c r="Z1002" s="31"/>
    </row>
    <row r="1003" spans="1:26" ht="12.75" customHeight="1" x14ac:dyDescent="0.3">
      <c r="A1003" s="51" t="str">
        <f>IF(OR(Payment!prev_total_owed&lt;=0,Payment!prev_total_owed=""),"",Payment!prev_pmt_num+1)</f>
        <v/>
      </c>
      <c r="B1003" s="84"/>
      <c r="C1003" s="99"/>
      <c r="D1003" s="100"/>
      <c r="E1003" s="58" t="str">
        <f>IF(B1003="","",ROUND((B1003-Payment!prev_date)*$N$8*Payment!prev_prin_balance,2))</f>
        <v/>
      </c>
      <c r="F1003" s="56"/>
      <c r="G1003" s="99"/>
      <c r="H1003" s="99"/>
      <c r="I1003" s="58" t="str">
        <f>IF(B1003="","",Payment!prev_fee_balance+G1003-H1003)</f>
        <v/>
      </c>
      <c r="J1003" s="58" t="str">
        <f>IF(B1003="","",IF(ISBLANK(D1003),MIN(C1003-H1003,Payment!prev_int_balance+E1003),0))</f>
        <v/>
      </c>
      <c r="K1003" s="58" t="str">
        <f>IF(B1003="","",(Payment!prev_int_balance+E1003)-J1003)</f>
        <v/>
      </c>
      <c r="L1003" s="58" t="str">
        <f t="shared" si="0"/>
        <v/>
      </c>
      <c r="M1003" s="58" t="str">
        <f>IF(B1003="","",Payment!prev_prin_balance-L1003)</f>
        <v/>
      </c>
      <c r="N1003" s="58" t="str">
        <f t="shared" si="1"/>
        <v/>
      </c>
      <c r="O1003" s="31"/>
      <c r="P1003" s="78"/>
      <c r="Q1003" s="31"/>
      <c r="R1003" s="31"/>
      <c r="S1003" s="31"/>
      <c r="T1003" s="31"/>
      <c r="U1003" s="31"/>
      <c r="V1003" s="31"/>
      <c r="W1003" s="31"/>
      <c r="X1003" s="31"/>
      <c r="Y1003" s="31"/>
      <c r="Z1003" s="31"/>
    </row>
    <row r="1004" spans="1:26" ht="12.75" customHeight="1" x14ac:dyDescent="0.3">
      <c r="A1004" s="51" t="str">
        <f>IF(OR(Payment!prev_total_owed&lt;=0,Payment!prev_total_owed=""),"",Payment!prev_pmt_num+1)</f>
        <v/>
      </c>
      <c r="B1004" s="84"/>
      <c r="C1004" s="99"/>
      <c r="D1004" s="100"/>
      <c r="E1004" s="58" t="str">
        <f>IF(B1004="","",ROUND((B1004-Payment!prev_date)*$N$8*Payment!prev_prin_balance,2))</f>
        <v/>
      </c>
      <c r="F1004" s="56"/>
      <c r="G1004" s="99"/>
      <c r="H1004" s="99"/>
      <c r="I1004" s="58" t="str">
        <f>IF(B1004="","",Payment!prev_fee_balance+G1004-H1004)</f>
        <v/>
      </c>
      <c r="J1004" s="58" t="str">
        <f>IF(B1004="","",IF(ISBLANK(D1004),MIN(C1004-H1004,Payment!prev_int_balance+E1004),0))</f>
        <v/>
      </c>
      <c r="K1004" s="58" t="str">
        <f>IF(B1004="","",(Payment!prev_int_balance+E1004)-J1004)</f>
        <v/>
      </c>
      <c r="L1004" s="58" t="str">
        <f t="shared" si="0"/>
        <v/>
      </c>
      <c r="M1004" s="58" t="str">
        <f>IF(B1004="","",Payment!prev_prin_balance-L1004)</f>
        <v/>
      </c>
      <c r="N1004" s="58" t="str">
        <f t="shared" si="1"/>
        <v/>
      </c>
      <c r="O1004" s="31"/>
      <c r="P1004" s="78"/>
      <c r="Q1004" s="31"/>
      <c r="R1004" s="31"/>
      <c r="S1004" s="31"/>
      <c r="T1004" s="31"/>
      <c r="U1004" s="31"/>
      <c r="V1004" s="31"/>
      <c r="W1004" s="31"/>
      <c r="X1004" s="31"/>
      <c r="Y1004" s="31"/>
      <c r="Z1004" s="31"/>
    </row>
    <row r="1005" spans="1:26" ht="12.75" customHeight="1" x14ac:dyDescent="0.3">
      <c r="A1005" s="51" t="str">
        <f>IF(OR(Payment!prev_total_owed&lt;=0,Payment!prev_total_owed=""),"",Payment!prev_pmt_num+1)</f>
        <v/>
      </c>
      <c r="B1005" s="84"/>
      <c r="C1005" s="99"/>
      <c r="D1005" s="100"/>
      <c r="E1005" s="58" t="str">
        <f>IF(B1005="","",ROUND((B1005-Payment!prev_date)*$N$8*Payment!prev_prin_balance,2))</f>
        <v/>
      </c>
      <c r="F1005" s="56"/>
      <c r="G1005" s="99"/>
      <c r="H1005" s="99"/>
      <c r="I1005" s="58" t="str">
        <f>IF(B1005="","",Payment!prev_fee_balance+G1005-H1005)</f>
        <v/>
      </c>
      <c r="J1005" s="58" t="str">
        <f>IF(B1005="","",IF(ISBLANK(D1005),MIN(C1005-H1005,Payment!prev_int_balance+E1005),0))</f>
        <v/>
      </c>
      <c r="K1005" s="58" t="str">
        <f>IF(B1005="","",(Payment!prev_int_balance+E1005)-J1005)</f>
        <v/>
      </c>
      <c r="L1005" s="58" t="str">
        <f t="shared" si="0"/>
        <v/>
      </c>
      <c r="M1005" s="58" t="str">
        <f>IF(B1005="","",Payment!prev_prin_balance-L1005)</f>
        <v/>
      </c>
      <c r="N1005" s="58" t="str">
        <f t="shared" si="1"/>
        <v/>
      </c>
      <c r="O1005" s="31"/>
      <c r="P1005" s="78"/>
      <c r="Q1005" s="31"/>
      <c r="R1005" s="31"/>
      <c r="S1005" s="31"/>
      <c r="T1005" s="31"/>
      <c r="U1005" s="31"/>
      <c r="V1005" s="31"/>
      <c r="W1005" s="31"/>
      <c r="X1005" s="31"/>
      <c r="Y1005" s="31"/>
      <c r="Z1005" s="31"/>
    </row>
    <row r="1006" spans="1:26" ht="12.75" customHeight="1" x14ac:dyDescent="0.3">
      <c r="A1006" s="51" t="str">
        <f>IF(OR(Payment!prev_total_owed&lt;=0,Payment!prev_total_owed=""),"",Payment!prev_pmt_num+1)</f>
        <v/>
      </c>
      <c r="B1006" s="84"/>
      <c r="C1006" s="99"/>
      <c r="D1006" s="100"/>
      <c r="E1006" s="58" t="str">
        <f>IF(B1006="","",ROUND((B1006-Payment!prev_date)*$N$8*Payment!prev_prin_balance,2))</f>
        <v/>
      </c>
      <c r="F1006" s="56"/>
      <c r="G1006" s="99"/>
      <c r="H1006" s="99"/>
      <c r="I1006" s="58" t="str">
        <f>IF(B1006="","",Payment!prev_fee_balance+G1006-H1006)</f>
        <v/>
      </c>
      <c r="J1006" s="58" t="str">
        <f>IF(B1006="","",IF(ISBLANK(D1006),MIN(C1006-H1006,Payment!prev_int_balance+E1006),0))</f>
        <v/>
      </c>
      <c r="K1006" s="58" t="str">
        <f>IF(B1006="","",(Payment!prev_int_balance+E1006)-J1006)</f>
        <v/>
      </c>
      <c r="L1006" s="58" t="str">
        <f t="shared" si="0"/>
        <v/>
      </c>
      <c r="M1006" s="58" t="str">
        <f>IF(B1006="","",Payment!prev_prin_balance-L1006)</f>
        <v/>
      </c>
      <c r="N1006" s="58" t="str">
        <f t="shared" si="1"/>
        <v/>
      </c>
      <c r="O1006" s="31"/>
      <c r="P1006" s="78"/>
      <c r="Q1006" s="31"/>
      <c r="R1006" s="31"/>
      <c r="S1006" s="31"/>
      <c r="T1006" s="31"/>
      <c r="U1006" s="31"/>
      <c r="V1006" s="31"/>
      <c r="W1006" s="31"/>
      <c r="X1006" s="31"/>
      <c r="Y1006" s="31"/>
      <c r="Z1006" s="31"/>
    </row>
    <row r="1007" spans="1:26" ht="12.75" customHeight="1" x14ac:dyDescent="0.3">
      <c r="A1007" s="51" t="str">
        <f>IF(OR(Payment!prev_total_owed&lt;=0,Payment!prev_total_owed=""),"",Payment!prev_pmt_num+1)</f>
        <v/>
      </c>
      <c r="B1007" s="84"/>
      <c r="C1007" s="99"/>
      <c r="D1007" s="100"/>
      <c r="E1007" s="58" t="str">
        <f>IF(B1007="","",ROUND((B1007-Payment!prev_date)*$N$8*Payment!prev_prin_balance,2))</f>
        <v/>
      </c>
      <c r="F1007" s="56"/>
      <c r="G1007" s="99"/>
      <c r="H1007" s="99"/>
      <c r="I1007" s="58" t="str">
        <f>IF(B1007="","",Payment!prev_fee_balance+G1007-H1007)</f>
        <v/>
      </c>
      <c r="J1007" s="58" t="str">
        <f>IF(B1007="","",IF(ISBLANK(D1007),MIN(C1007-H1007,Payment!prev_int_balance+E1007),0))</f>
        <v/>
      </c>
      <c r="K1007" s="58" t="str">
        <f>IF(B1007="","",(Payment!prev_int_balance+E1007)-J1007)</f>
        <v/>
      </c>
      <c r="L1007" s="58" t="str">
        <f t="shared" si="0"/>
        <v/>
      </c>
      <c r="M1007" s="58" t="str">
        <f>IF(B1007="","",Payment!prev_prin_balance-L1007)</f>
        <v/>
      </c>
      <c r="N1007" s="58" t="str">
        <f t="shared" si="1"/>
        <v/>
      </c>
      <c r="O1007" s="31"/>
      <c r="P1007" s="78"/>
      <c r="Q1007" s="31"/>
      <c r="R1007" s="31"/>
      <c r="S1007" s="31"/>
      <c r="T1007" s="31"/>
      <c r="U1007" s="31"/>
      <c r="V1007" s="31"/>
      <c r="W1007" s="31"/>
      <c r="X1007" s="31"/>
      <c r="Y1007" s="31"/>
      <c r="Z1007" s="31"/>
    </row>
    <row r="1008" spans="1:26" ht="12.75" customHeight="1" x14ac:dyDescent="0.3">
      <c r="A1008" s="51" t="str">
        <f>IF(OR(Payment!prev_total_owed&lt;=0,Payment!prev_total_owed=""),"",Payment!prev_pmt_num+1)</f>
        <v/>
      </c>
      <c r="B1008" s="84"/>
      <c r="C1008" s="99"/>
      <c r="D1008" s="100"/>
      <c r="E1008" s="58" t="str">
        <f>IF(B1008="","",ROUND((B1008-Payment!prev_date)*$N$8*Payment!prev_prin_balance,2))</f>
        <v/>
      </c>
      <c r="F1008" s="56"/>
      <c r="G1008" s="99"/>
      <c r="H1008" s="99"/>
      <c r="I1008" s="58" t="str">
        <f>IF(B1008="","",Payment!prev_fee_balance+G1008-H1008)</f>
        <v/>
      </c>
      <c r="J1008" s="58" t="str">
        <f>IF(B1008="","",IF(ISBLANK(D1008),MIN(C1008-H1008,Payment!prev_int_balance+E1008),0))</f>
        <v/>
      </c>
      <c r="K1008" s="58" t="str">
        <f>IF(B1008="","",(Payment!prev_int_balance+E1008)-J1008)</f>
        <v/>
      </c>
      <c r="L1008" s="58" t="str">
        <f t="shared" si="0"/>
        <v/>
      </c>
      <c r="M1008" s="58" t="str">
        <f>IF(B1008="","",Payment!prev_prin_balance-L1008)</f>
        <v/>
      </c>
      <c r="N1008" s="58" t="str">
        <f t="shared" si="1"/>
        <v/>
      </c>
      <c r="O1008" s="31"/>
      <c r="P1008" s="78"/>
      <c r="Q1008" s="31"/>
      <c r="R1008" s="31"/>
      <c r="S1008" s="31"/>
      <c r="T1008" s="31"/>
      <c r="U1008" s="31"/>
      <c r="V1008" s="31"/>
      <c r="W1008" s="31"/>
      <c r="X1008" s="31"/>
      <c r="Y1008" s="31"/>
      <c r="Z1008" s="31"/>
    </row>
    <row r="1009" spans="1:26" ht="12.75" customHeight="1" x14ac:dyDescent="0.3">
      <c r="A1009" s="51" t="str">
        <f>IF(OR(Payment!prev_total_owed&lt;=0,Payment!prev_total_owed=""),"",Payment!prev_pmt_num+1)</f>
        <v/>
      </c>
      <c r="B1009" s="84"/>
      <c r="C1009" s="99"/>
      <c r="D1009" s="100"/>
      <c r="E1009" s="58" t="str">
        <f>IF(B1009="","",ROUND((B1009-Payment!prev_date)*$N$8*Payment!prev_prin_balance,2))</f>
        <v/>
      </c>
      <c r="F1009" s="56"/>
      <c r="G1009" s="99"/>
      <c r="H1009" s="99"/>
      <c r="I1009" s="58" t="str">
        <f>IF(B1009="","",Payment!prev_fee_balance+G1009-H1009)</f>
        <v/>
      </c>
      <c r="J1009" s="58" t="str">
        <f>IF(B1009="","",IF(ISBLANK(D1009),MIN(C1009-H1009,Payment!prev_int_balance+E1009),0))</f>
        <v/>
      </c>
      <c r="K1009" s="58" t="str">
        <f>IF(B1009="","",(Payment!prev_int_balance+E1009)-J1009)</f>
        <v/>
      </c>
      <c r="L1009" s="58" t="str">
        <f t="shared" si="0"/>
        <v/>
      </c>
      <c r="M1009" s="58" t="str">
        <f>IF(B1009="","",Payment!prev_prin_balance-L1009)</f>
        <v/>
      </c>
      <c r="N1009" s="58" t="str">
        <f t="shared" si="1"/>
        <v/>
      </c>
      <c r="O1009" s="31"/>
      <c r="P1009" s="78"/>
      <c r="Q1009" s="31"/>
      <c r="R1009" s="31"/>
      <c r="S1009" s="31"/>
      <c r="T1009" s="31"/>
      <c r="U1009" s="31"/>
      <c r="V1009" s="31"/>
      <c r="W1009" s="31"/>
      <c r="X1009" s="31"/>
      <c r="Y1009" s="31"/>
      <c r="Z1009" s="31"/>
    </row>
    <row r="1010" spans="1:26" ht="12.75" customHeight="1" x14ac:dyDescent="0.3">
      <c r="A1010" s="51" t="str">
        <f>IF(OR(Payment!prev_total_owed&lt;=0,Payment!prev_total_owed=""),"",Payment!prev_pmt_num+1)</f>
        <v/>
      </c>
      <c r="B1010" s="84"/>
      <c r="C1010" s="99"/>
      <c r="D1010" s="100"/>
      <c r="E1010" s="58" t="str">
        <f>IF(B1010="","",ROUND((B1010-Payment!prev_date)*$N$8*Payment!prev_prin_balance,2))</f>
        <v/>
      </c>
      <c r="F1010" s="56"/>
      <c r="G1010" s="99"/>
      <c r="H1010" s="99"/>
      <c r="I1010" s="58" t="str">
        <f>IF(B1010="","",Payment!prev_fee_balance+G1010-H1010)</f>
        <v/>
      </c>
      <c r="J1010" s="58" t="str">
        <f>IF(B1010="","",IF(ISBLANK(D1010),MIN(C1010-H1010,Payment!prev_int_balance+E1010),0))</f>
        <v/>
      </c>
      <c r="K1010" s="58" t="str">
        <f>IF(B1010="","",(Payment!prev_int_balance+E1010)-J1010)</f>
        <v/>
      </c>
      <c r="L1010" s="58" t="str">
        <f t="shared" si="0"/>
        <v/>
      </c>
      <c r="M1010" s="58" t="str">
        <f>IF(B1010="","",Payment!prev_prin_balance-L1010)</f>
        <v/>
      </c>
      <c r="N1010" s="58" t="str">
        <f t="shared" si="1"/>
        <v/>
      </c>
      <c r="O1010" s="31"/>
      <c r="P1010" s="78"/>
      <c r="Q1010" s="31"/>
      <c r="R1010" s="31"/>
      <c r="S1010" s="31"/>
      <c r="T1010" s="31"/>
      <c r="U1010" s="31"/>
      <c r="V1010" s="31"/>
      <c r="W1010" s="31"/>
      <c r="X1010" s="31"/>
      <c r="Y1010" s="31"/>
      <c r="Z1010" s="31"/>
    </row>
    <row r="1011" spans="1:26" ht="12.75" customHeight="1" x14ac:dyDescent="0.3">
      <c r="A1011" s="51" t="str">
        <f>IF(OR(Payment!prev_total_owed&lt;=0,Payment!prev_total_owed=""),"",Payment!prev_pmt_num+1)</f>
        <v/>
      </c>
      <c r="B1011" s="84"/>
      <c r="C1011" s="99"/>
      <c r="D1011" s="100"/>
      <c r="E1011" s="58" t="str">
        <f>IF(B1011="","",ROUND((B1011-Payment!prev_date)*$N$8*Payment!prev_prin_balance,2))</f>
        <v/>
      </c>
      <c r="F1011" s="56"/>
      <c r="G1011" s="99"/>
      <c r="H1011" s="99"/>
      <c r="I1011" s="58" t="str">
        <f>IF(B1011="","",Payment!prev_fee_balance+G1011-H1011)</f>
        <v/>
      </c>
      <c r="J1011" s="58" t="str">
        <f>IF(B1011="","",IF(ISBLANK(D1011),MIN(C1011-H1011,Payment!prev_int_balance+E1011),0))</f>
        <v/>
      </c>
      <c r="K1011" s="58" t="str">
        <f>IF(B1011="","",(Payment!prev_int_balance+E1011)-J1011)</f>
        <v/>
      </c>
      <c r="L1011" s="58" t="str">
        <f t="shared" si="0"/>
        <v/>
      </c>
      <c r="M1011" s="58" t="str">
        <f>IF(B1011="","",Payment!prev_prin_balance-L1011)</f>
        <v/>
      </c>
      <c r="N1011" s="58" t="str">
        <f t="shared" si="1"/>
        <v/>
      </c>
      <c r="O1011" s="31"/>
      <c r="P1011" s="78"/>
      <c r="Q1011" s="31"/>
      <c r="R1011" s="31"/>
      <c r="S1011" s="31"/>
      <c r="T1011" s="31"/>
      <c r="U1011" s="31"/>
      <c r="V1011" s="31"/>
      <c r="W1011" s="31"/>
      <c r="X1011" s="31"/>
      <c r="Y1011" s="31"/>
      <c r="Z1011" s="31"/>
    </row>
    <row r="1012" spans="1:26" ht="12.75" customHeight="1" x14ac:dyDescent="0.3">
      <c r="A1012" s="51" t="str">
        <f>IF(OR(Payment!prev_total_owed&lt;=0,Payment!prev_total_owed=""),"",Payment!prev_pmt_num+1)</f>
        <v/>
      </c>
      <c r="B1012" s="84"/>
      <c r="C1012" s="99"/>
      <c r="D1012" s="100"/>
      <c r="E1012" s="58" t="str">
        <f>IF(B1012="","",ROUND((B1012-Payment!prev_date)*$N$8*Payment!prev_prin_balance,2))</f>
        <v/>
      </c>
      <c r="F1012" s="56"/>
      <c r="G1012" s="99"/>
      <c r="H1012" s="99"/>
      <c r="I1012" s="58" t="str">
        <f>IF(B1012="","",Payment!prev_fee_balance+G1012-H1012)</f>
        <v/>
      </c>
      <c r="J1012" s="58" t="str">
        <f>IF(B1012="","",IF(ISBLANK(D1012),MIN(C1012-H1012,Payment!prev_int_balance+E1012),0))</f>
        <v/>
      </c>
      <c r="K1012" s="58" t="str">
        <f>IF(B1012="","",(Payment!prev_int_balance+E1012)-J1012)</f>
        <v/>
      </c>
      <c r="L1012" s="58" t="str">
        <f t="shared" si="0"/>
        <v/>
      </c>
      <c r="M1012" s="58" t="str">
        <f>IF(B1012="","",Payment!prev_prin_balance-L1012)</f>
        <v/>
      </c>
      <c r="N1012" s="58" t="str">
        <f t="shared" si="1"/>
        <v/>
      </c>
      <c r="O1012" s="31"/>
      <c r="P1012" s="78"/>
      <c r="Q1012" s="31"/>
      <c r="R1012" s="31"/>
      <c r="S1012" s="31"/>
      <c r="T1012" s="31"/>
      <c r="U1012" s="31"/>
      <c r="V1012" s="31"/>
      <c r="W1012" s="31"/>
      <c r="X1012" s="31"/>
      <c r="Y1012" s="31"/>
      <c r="Z1012" s="31"/>
    </row>
    <row r="1013" spans="1:26" ht="12.75" customHeight="1" x14ac:dyDescent="0.3">
      <c r="A1013" s="51" t="str">
        <f>IF(OR(Payment!prev_total_owed&lt;=0,Payment!prev_total_owed=""),"",Payment!prev_pmt_num+1)</f>
        <v/>
      </c>
      <c r="B1013" s="84"/>
      <c r="C1013" s="99"/>
      <c r="D1013" s="100"/>
      <c r="E1013" s="58" t="str">
        <f>IF(B1013="","",ROUND((B1013-Payment!prev_date)*$N$8*Payment!prev_prin_balance,2))</f>
        <v/>
      </c>
      <c r="F1013" s="56"/>
      <c r="G1013" s="99"/>
      <c r="H1013" s="99"/>
      <c r="I1013" s="58" t="str">
        <f>IF(B1013="","",Payment!prev_fee_balance+G1013-H1013)</f>
        <v/>
      </c>
      <c r="J1013" s="58" t="str">
        <f>IF(B1013="","",IF(ISBLANK(D1013),MIN(C1013-H1013,Payment!prev_int_balance+E1013),0))</f>
        <v/>
      </c>
      <c r="K1013" s="58" t="str">
        <f>IF(B1013="","",(Payment!prev_int_balance+E1013)-J1013)</f>
        <v/>
      </c>
      <c r="L1013" s="58" t="str">
        <f t="shared" si="0"/>
        <v/>
      </c>
      <c r="M1013" s="58" t="str">
        <f>IF(B1013="","",Payment!prev_prin_balance-L1013)</f>
        <v/>
      </c>
      <c r="N1013" s="58" t="str">
        <f t="shared" si="1"/>
        <v/>
      </c>
      <c r="O1013" s="31"/>
      <c r="P1013" s="78"/>
      <c r="Q1013" s="31"/>
      <c r="R1013" s="31"/>
      <c r="S1013" s="31"/>
      <c r="T1013" s="31"/>
      <c r="U1013" s="31"/>
      <c r="V1013" s="31"/>
      <c r="W1013" s="31"/>
      <c r="X1013" s="31"/>
      <c r="Y1013" s="31"/>
      <c r="Z1013" s="31"/>
    </row>
    <row r="1014" spans="1:26" ht="12.75" customHeight="1" x14ac:dyDescent="0.3">
      <c r="A1014" s="51" t="str">
        <f>IF(OR(Payment!prev_total_owed&lt;=0,Payment!prev_total_owed=""),"",Payment!prev_pmt_num+1)</f>
        <v/>
      </c>
      <c r="B1014" s="84"/>
      <c r="C1014" s="99"/>
      <c r="D1014" s="100"/>
      <c r="E1014" s="58" t="str">
        <f>IF(B1014="","",ROUND((B1014-Payment!prev_date)*$N$8*Payment!prev_prin_balance,2))</f>
        <v/>
      </c>
      <c r="F1014" s="56"/>
      <c r="G1014" s="99"/>
      <c r="H1014" s="99"/>
      <c r="I1014" s="58" t="str">
        <f>IF(B1014="","",Payment!prev_fee_balance+G1014-H1014)</f>
        <v/>
      </c>
      <c r="J1014" s="58" t="str">
        <f>IF(B1014="","",IF(ISBLANK(D1014),MIN(C1014-H1014,Payment!prev_int_balance+E1014),0))</f>
        <v/>
      </c>
      <c r="K1014" s="58" t="str">
        <f>IF(B1014="","",(Payment!prev_int_balance+E1014)-J1014)</f>
        <v/>
      </c>
      <c r="L1014" s="58" t="str">
        <f t="shared" si="0"/>
        <v/>
      </c>
      <c r="M1014" s="58" t="str">
        <f>IF(B1014="","",Payment!prev_prin_balance-L1014)</f>
        <v/>
      </c>
      <c r="N1014" s="58" t="str">
        <f t="shared" si="1"/>
        <v/>
      </c>
      <c r="O1014" s="31"/>
      <c r="P1014" s="78"/>
      <c r="Q1014" s="31"/>
      <c r="R1014" s="31"/>
      <c r="S1014" s="31"/>
      <c r="T1014" s="31"/>
      <c r="U1014" s="31"/>
      <c r="V1014" s="31"/>
      <c r="W1014" s="31"/>
      <c r="X1014" s="31"/>
      <c r="Y1014" s="31"/>
      <c r="Z1014" s="31"/>
    </row>
    <row r="1015" spans="1:26" ht="12.75" customHeight="1" x14ac:dyDescent="0.3">
      <c r="A1015" s="51" t="str">
        <f>IF(OR(Payment!prev_total_owed&lt;=0,Payment!prev_total_owed=""),"",Payment!prev_pmt_num+1)</f>
        <v/>
      </c>
      <c r="B1015" s="84"/>
      <c r="C1015" s="99"/>
      <c r="D1015" s="100"/>
      <c r="E1015" s="58" t="str">
        <f>IF(B1015="","",ROUND((B1015-Payment!prev_date)*$N$8*Payment!prev_prin_balance,2))</f>
        <v/>
      </c>
      <c r="F1015" s="56"/>
      <c r="G1015" s="99"/>
      <c r="H1015" s="99"/>
      <c r="I1015" s="58" t="str">
        <f>IF(B1015="","",Payment!prev_fee_balance+G1015-H1015)</f>
        <v/>
      </c>
      <c r="J1015" s="58" t="str">
        <f>IF(B1015="","",IF(ISBLANK(D1015),MIN(C1015-H1015,Payment!prev_int_balance+E1015),0))</f>
        <v/>
      </c>
      <c r="K1015" s="58" t="str">
        <f>IF(B1015="","",(Payment!prev_int_balance+E1015)-J1015)</f>
        <v/>
      </c>
      <c r="L1015" s="58" t="str">
        <f t="shared" si="0"/>
        <v/>
      </c>
      <c r="M1015" s="58" t="str">
        <f>IF(B1015="","",Payment!prev_prin_balance-L1015)</f>
        <v/>
      </c>
      <c r="N1015" s="58" t="str">
        <f t="shared" si="1"/>
        <v/>
      </c>
      <c r="O1015" s="31"/>
      <c r="P1015" s="78"/>
      <c r="Q1015" s="31"/>
      <c r="R1015" s="31"/>
      <c r="S1015" s="31"/>
      <c r="T1015" s="31"/>
      <c r="U1015" s="31"/>
      <c r="V1015" s="31"/>
      <c r="W1015" s="31"/>
      <c r="X1015" s="31"/>
      <c r="Y1015" s="31"/>
      <c r="Z1015" s="31"/>
    </row>
    <row r="1016" spans="1:26" ht="12.75" customHeight="1" x14ac:dyDescent="0.3">
      <c r="A1016" s="51" t="str">
        <f>IF(OR(Payment!prev_total_owed&lt;=0,Payment!prev_total_owed=""),"",Payment!prev_pmt_num+1)</f>
        <v/>
      </c>
      <c r="B1016" s="84"/>
      <c r="C1016" s="99"/>
      <c r="D1016" s="100"/>
      <c r="E1016" s="58" t="str">
        <f>IF(B1016="","",ROUND((B1016-Payment!prev_date)*$N$8*Payment!prev_prin_balance,2))</f>
        <v/>
      </c>
      <c r="F1016" s="56"/>
      <c r="G1016" s="99"/>
      <c r="H1016" s="99"/>
      <c r="I1016" s="58" t="str">
        <f>IF(B1016="","",Payment!prev_fee_balance+G1016-H1016)</f>
        <v/>
      </c>
      <c r="J1016" s="58" t="str">
        <f>IF(B1016="","",IF(ISBLANK(D1016),MIN(C1016-H1016,Payment!prev_int_balance+E1016),0))</f>
        <v/>
      </c>
      <c r="K1016" s="58" t="str">
        <f>IF(B1016="","",(Payment!prev_int_balance+E1016)-J1016)</f>
        <v/>
      </c>
      <c r="L1016" s="58" t="str">
        <f t="shared" si="0"/>
        <v/>
      </c>
      <c r="M1016" s="58" t="str">
        <f>IF(B1016="","",Payment!prev_prin_balance-L1016)</f>
        <v/>
      </c>
      <c r="N1016" s="58" t="str">
        <f t="shared" si="1"/>
        <v/>
      </c>
      <c r="O1016" s="31"/>
      <c r="P1016" s="78"/>
      <c r="Q1016" s="31"/>
      <c r="R1016" s="31"/>
      <c r="S1016" s="31"/>
      <c r="T1016" s="31"/>
      <c r="U1016" s="31"/>
      <c r="V1016" s="31"/>
      <c r="W1016" s="31"/>
      <c r="X1016" s="31"/>
      <c r="Y1016" s="31"/>
      <c r="Z1016" s="31"/>
    </row>
    <row r="1017" spans="1:26" ht="12.75" customHeight="1" x14ac:dyDescent="0.3">
      <c r="A1017" s="51" t="str">
        <f>IF(OR(Payment!prev_total_owed&lt;=0,Payment!prev_total_owed=""),"",Payment!prev_pmt_num+1)</f>
        <v/>
      </c>
      <c r="B1017" s="84"/>
      <c r="C1017" s="99"/>
      <c r="D1017" s="100"/>
      <c r="E1017" s="58" t="str">
        <f>IF(B1017="","",ROUND((B1017-Payment!prev_date)*$N$8*Payment!prev_prin_balance,2))</f>
        <v/>
      </c>
      <c r="F1017" s="56"/>
      <c r="G1017" s="99"/>
      <c r="H1017" s="99"/>
      <c r="I1017" s="58" t="str">
        <f>IF(B1017="","",Payment!prev_fee_balance+G1017-H1017)</f>
        <v/>
      </c>
      <c r="J1017" s="58" t="str">
        <f>IF(B1017="","",IF(ISBLANK(D1017),MIN(C1017-H1017,Payment!prev_int_balance+E1017),0))</f>
        <v/>
      </c>
      <c r="K1017" s="58" t="str">
        <f>IF(B1017="","",(Payment!prev_int_balance+E1017)-J1017)</f>
        <v/>
      </c>
      <c r="L1017" s="58" t="str">
        <f t="shared" si="0"/>
        <v/>
      </c>
      <c r="M1017" s="58" t="str">
        <f>IF(B1017="","",Payment!prev_prin_balance-L1017)</f>
        <v/>
      </c>
      <c r="N1017" s="58" t="str">
        <f t="shared" si="1"/>
        <v/>
      </c>
      <c r="O1017" s="31"/>
      <c r="P1017" s="78"/>
      <c r="Q1017" s="31"/>
      <c r="R1017" s="31"/>
      <c r="S1017" s="31"/>
      <c r="T1017" s="31"/>
      <c r="U1017" s="31"/>
      <c r="V1017" s="31"/>
      <c r="W1017" s="31"/>
      <c r="X1017" s="31"/>
      <c r="Y1017" s="31"/>
      <c r="Z1017" s="31"/>
    </row>
    <row r="1018" spans="1:26" ht="12.75" customHeight="1" x14ac:dyDescent="0.3">
      <c r="A1018" s="51" t="str">
        <f>IF(OR(Payment!prev_total_owed&lt;=0,Payment!prev_total_owed=""),"",Payment!prev_pmt_num+1)</f>
        <v/>
      </c>
      <c r="B1018" s="84"/>
      <c r="C1018" s="99"/>
      <c r="D1018" s="100"/>
      <c r="E1018" s="58" t="str">
        <f>IF(B1018="","",ROUND((B1018-Payment!prev_date)*$N$8*Payment!prev_prin_balance,2))</f>
        <v/>
      </c>
      <c r="F1018" s="56"/>
      <c r="G1018" s="99"/>
      <c r="H1018" s="99"/>
      <c r="I1018" s="58" t="str">
        <f>IF(B1018="","",Payment!prev_fee_balance+G1018-H1018)</f>
        <v/>
      </c>
      <c r="J1018" s="58" t="str">
        <f>IF(B1018="","",IF(ISBLANK(D1018),MIN(C1018-H1018,Payment!prev_int_balance+E1018),0))</f>
        <v/>
      </c>
      <c r="K1018" s="58" t="str">
        <f>IF(B1018="","",(Payment!prev_int_balance+E1018)-J1018)</f>
        <v/>
      </c>
      <c r="L1018" s="58" t="str">
        <f t="shared" si="0"/>
        <v/>
      </c>
      <c r="M1018" s="58" t="str">
        <f>IF(B1018="","",Payment!prev_prin_balance-L1018)</f>
        <v/>
      </c>
      <c r="N1018" s="58" t="str">
        <f t="shared" si="1"/>
        <v/>
      </c>
      <c r="O1018" s="31"/>
      <c r="P1018" s="78"/>
      <c r="Q1018" s="31"/>
      <c r="R1018" s="31"/>
      <c r="S1018" s="31"/>
      <c r="T1018" s="31"/>
      <c r="U1018" s="31"/>
      <c r="V1018" s="31"/>
      <c r="W1018" s="31"/>
      <c r="X1018" s="31"/>
      <c r="Y1018" s="31"/>
      <c r="Z1018" s="31"/>
    </row>
    <row r="1019" spans="1:26" ht="12.75" customHeight="1" x14ac:dyDescent="0.3">
      <c r="A1019" s="51" t="str">
        <f>IF(OR(Payment!prev_total_owed&lt;=0,Payment!prev_total_owed=""),"",Payment!prev_pmt_num+1)</f>
        <v/>
      </c>
      <c r="B1019" s="84"/>
      <c r="C1019" s="99"/>
      <c r="D1019" s="100"/>
      <c r="E1019" s="58" t="str">
        <f>IF(B1019="","",ROUND((B1019-Payment!prev_date)*$N$8*Payment!prev_prin_balance,2))</f>
        <v/>
      </c>
      <c r="F1019" s="56"/>
      <c r="G1019" s="99"/>
      <c r="H1019" s="99"/>
      <c r="I1019" s="58" t="str">
        <f>IF(B1019="","",Payment!prev_fee_balance+G1019-H1019)</f>
        <v/>
      </c>
      <c r="J1019" s="58" t="str">
        <f>IF(B1019="","",IF(ISBLANK(D1019),MIN(C1019-H1019,Payment!prev_int_balance+E1019),0))</f>
        <v/>
      </c>
      <c r="K1019" s="58" t="str">
        <f>IF(B1019="","",(Payment!prev_int_balance+E1019)-J1019)</f>
        <v/>
      </c>
      <c r="L1019" s="58" t="str">
        <f t="shared" si="0"/>
        <v/>
      </c>
      <c r="M1019" s="58" t="str">
        <f>IF(B1019="","",Payment!prev_prin_balance-L1019)</f>
        <v/>
      </c>
      <c r="N1019" s="58" t="str">
        <f t="shared" si="1"/>
        <v/>
      </c>
      <c r="O1019" s="31"/>
      <c r="P1019" s="78"/>
      <c r="Q1019" s="31"/>
      <c r="R1019" s="31"/>
      <c r="S1019" s="31"/>
      <c r="T1019" s="31"/>
      <c r="U1019" s="31"/>
      <c r="V1019" s="31"/>
      <c r="W1019" s="31"/>
      <c r="X1019" s="31"/>
      <c r="Y1019" s="31"/>
      <c r="Z1019" s="31"/>
    </row>
    <row r="1020" spans="1:26" ht="12.75" customHeight="1" x14ac:dyDescent="0.3">
      <c r="A1020" s="51" t="str">
        <f>IF(OR(Payment!prev_total_owed&lt;=0,Payment!prev_total_owed=""),"",Payment!prev_pmt_num+1)</f>
        <v/>
      </c>
      <c r="B1020" s="84"/>
      <c r="C1020" s="99"/>
      <c r="D1020" s="100"/>
      <c r="E1020" s="58" t="str">
        <f>IF(B1020="","",ROUND((B1020-Payment!prev_date)*$N$8*Payment!prev_prin_balance,2))</f>
        <v/>
      </c>
      <c r="F1020" s="56"/>
      <c r="G1020" s="99"/>
      <c r="H1020" s="99"/>
      <c r="I1020" s="58" t="str">
        <f>IF(B1020="","",Payment!prev_fee_balance+G1020-H1020)</f>
        <v/>
      </c>
      <c r="J1020" s="58" t="str">
        <f>IF(B1020="","",IF(ISBLANK(D1020),MIN(C1020-H1020,Payment!prev_int_balance+E1020),0))</f>
        <v/>
      </c>
      <c r="K1020" s="58" t="str">
        <f>IF(B1020="","",(Payment!prev_int_balance+E1020)-J1020)</f>
        <v/>
      </c>
      <c r="L1020" s="58" t="str">
        <f t="shared" si="0"/>
        <v/>
      </c>
      <c r="M1020" s="58" t="str">
        <f>IF(B1020="","",Payment!prev_prin_balance-L1020)</f>
        <v/>
      </c>
      <c r="N1020" s="58" t="str">
        <f t="shared" si="1"/>
        <v/>
      </c>
      <c r="O1020" s="31"/>
      <c r="P1020" s="78"/>
      <c r="Q1020" s="31"/>
      <c r="R1020" s="31"/>
      <c r="S1020" s="31"/>
      <c r="T1020" s="31"/>
      <c r="U1020" s="31"/>
      <c r="V1020" s="31"/>
      <c r="W1020" s="31"/>
      <c r="X1020" s="31"/>
      <c r="Y1020" s="31"/>
      <c r="Z1020" s="31"/>
    </row>
    <row r="1021" spans="1:26" ht="12.75" customHeight="1" x14ac:dyDescent="0.3">
      <c r="A1021" s="51" t="str">
        <f>IF(OR(Payment!prev_total_owed&lt;=0,Payment!prev_total_owed=""),"",Payment!prev_pmt_num+1)</f>
        <v/>
      </c>
      <c r="B1021" s="84"/>
      <c r="C1021" s="99"/>
      <c r="D1021" s="100"/>
      <c r="E1021" s="58" t="str">
        <f>IF(B1021="","",ROUND((B1021-Payment!prev_date)*$N$8*Payment!prev_prin_balance,2))</f>
        <v/>
      </c>
      <c r="F1021" s="56"/>
      <c r="G1021" s="99"/>
      <c r="H1021" s="99"/>
      <c r="I1021" s="58" t="str">
        <f>IF(B1021="","",Payment!prev_fee_balance+G1021-H1021)</f>
        <v/>
      </c>
      <c r="J1021" s="58" t="str">
        <f>IF(B1021="","",IF(ISBLANK(D1021),MIN(C1021-H1021,Payment!prev_int_balance+E1021),0))</f>
        <v/>
      </c>
      <c r="K1021" s="58" t="str">
        <f>IF(B1021="","",(Payment!prev_int_balance+E1021)-J1021)</f>
        <v/>
      </c>
      <c r="L1021" s="58" t="str">
        <f t="shared" si="0"/>
        <v/>
      </c>
      <c r="M1021" s="58" t="str">
        <f>IF(B1021="","",Payment!prev_prin_balance-L1021)</f>
        <v/>
      </c>
      <c r="N1021" s="58" t="str">
        <f t="shared" si="1"/>
        <v/>
      </c>
      <c r="O1021" s="31"/>
      <c r="P1021" s="78"/>
      <c r="Q1021" s="31"/>
      <c r="R1021" s="31"/>
      <c r="S1021" s="31"/>
      <c r="T1021" s="31"/>
      <c r="U1021" s="31"/>
      <c r="V1021" s="31"/>
      <c r="W1021" s="31"/>
      <c r="X1021" s="31"/>
      <c r="Y1021" s="31"/>
      <c r="Z1021" s="31"/>
    </row>
    <row r="1022" spans="1:26" ht="12.75" customHeight="1" x14ac:dyDescent="0.3">
      <c r="A1022" s="51" t="str">
        <f>IF(OR(Payment!prev_total_owed&lt;=0,Payment!prev_total_owed=""),"",Payment!prev_pmt_num+1)</f>
        <v/>
      </c>
      <c r="B1022" s="84"/>
      <c r="C1022" s="99"/>
      <c r="D1022" s="100"/>
      <c r="E1022" s="58" t="str">
        <f>IF(B1022="","",ROUND((B1022-Payment!prev_date)*$N$8*Payment!prev_prin_balance,2))</f>
        <v/>
      </c>
      <c r="F1022" s="56"/>
      <c r="G1022" s="99"/>
      <c r="H1022" s="99"/>
      <c r="I1022" s="58" t="str">
        <f>IF(B1022="","",Payment!prev_fee_balance+G1022-H1022)</f>
        <v/>
      </c>
      <c r="J1022" s="58" t="str">
        <f>IF(B1022="","",IF(ISBLANK(D1022),MIN(C1022-H1022,Payment!prev_int_balance+E1022),0))</f>
        <v/>
      </c>
      <c r="K1022" s="58" t="str">
        <f>IF(B1022="","",(Payment!prev_int_balance+E1022)-J1022)</f>
        <v/>
      </c>
      <c r="L1022" s="58" t="str">
        <f t="shared" si="0"/>
        <v/>
      </c>
      <c r="M1022" s="58" t="str">
        <f>IF(B1022="","",Payment!prev_prin_balance-L1022)</f>
        <v/>
      </c>
      <c r="N1022" s="58" t="str">
        <f t="shared" si="1"/>
        <v/>
      </c>
      <c r="O1022" s="31"/>
      <c r="P1022" s="78"/>
      <c r="Q1022" s="31"/>
      <c r="R1022" s="31"/>
      <c r="S1022" s="31"/>
      <c r="T1022" s="31"/>
      <c r="U1022" s="31"/>
      <c r="V1022" s="31"/>
      <c r="W1022" s="31"/>
      <c r="X1022" s="31"/>
      <c r="Y1022" s="31"/>
      <c r="Z1022" s="31"/>
    </row>
    <row r="1023" spans="1:26" ht="12.75" customHeight="1" x14ac:dyDescent="0.3">
      <c r="A1023" s="51" t="str">
        <f>IF(OR(Payment!prev_total_owed&lt;=0,Payment!prev_total_owed=""),"",Payment!prev_pmt_num+1)</f>
        <v/>
      </c>
      <c r="B1023" s="84"/>
      <c r="C1023" s="99"/>
      <c r="D1023" s="100"/>
      <c r="E1023" s="58" t="str">
        <f>IF(B1023="","",ROUND((B1023-Payment!prev_date)*$N$8*Payment!prev_prin_balance,2))</f>
        <v/>
      </c>
      <c r="F1023" s="56"/>
      <c r="G1023" s="99"/>
      <c r="H1023" s="99"/>
      <c r="I1023" s="58" t="str">
        <f>IF(B1023="","",Payment!prev_fee_balance+G1023-H1023)</f>
        <v/>
      </c>
      <c r="J1023" s="58" t="str">
        <f>IF(B1023="","",IF(ISBLANK(D1023),MIN(C1023-H1023,Payment!prev_int_balance+E1023),0))</f>
        <v/>
      </c>
      <c r="K1023" s="58" t="str">
        <f>IF(B1023="","",(Payment!prev_int_balance+E1023)-J1023)</f>
        <v/>
      </c>
      <c r="L1023" s="58" t="str">
        <f t="shared" si="0"/>
        <v/>
      </c>
      <c r="M1023" s="58" t="str">
        <f>IF(B1023="","",Payment!prev_prin_balance-L1023)</f>
        <v/>
      </c>
      <c r="N1023" s="58" t="str">
        <f t="shared" si="1"/>
        <v/>
      </c>
      <c r="O1023" s="31"/>
      <c r="P1023" s="78"/>
      <c r="Q1023" s="31"/>
      <c r="R1023" s="31"/>
      <c r="S1023" s="31"/>
      <c r="T1023" s="31"/>
      <c r="U1023" s="31"/>
      <c r="V1023" s="31"/>
      <c r="W1023" s="31"/>
      <c r="X1023" s="31"/>
      <c r="Y1023" s="31"/>
      <c r="Z1023" s="31"/>
    </row>
    <row r="1024" spans="1:26" ht="12.75" customHeight="1" x14ac:dyDescent="0.3">
      <c r="A1024" s="51" t="str">
        <f>IF(OR(Payment!prev_total_owed&lt;=0,Payment!prev_total_owed=""),"",Payment!prev_pmt_num+1)</f>
        <v/>
      </c>
      <c r="B1024" s="84"/>
      <c r="C1024" s="99"/>
      <c r="D1024" s="100"/>
      <c r="E1024" s="58" t="str">
        <f>IF(B1024="","",ROUND((B1024-Payment!prev_date)*$N$8*Payment!prev_prin_balance,2))</f>
        <v/>
      </c>
      <c r="F1024" s="56"/>
      <c r="G1024" s="99"/>
      <c r="H1024" s="99"/>
      <c r="I1024" s="58" t="str">
        <f>IF(B1024="","",Payment!prev_fee_balance+G1024-H1024)</f>
        <v/>
      </c>
      <c r="J1024" s="58" t="str">
        <f>IF(B1024="","",IF(ISBLANK(D1024),MIN(C1024-H1024,Payment!prev_int_balance+E1024),0))</f>
        <v/>
      </c>
      <c r="K1024" s="58" t="str">
        <f>IF(B1024="","",(Payment!prev_int_balance+E1024)-J1024)</f>
        <v/>
      </c>
      <c r="L1024" s="58" t="str">
        <f t="shared" si="0"/>
        <v/>
      </c>
      <c r="M1024" s="58" t="str">
        <f>IF(B1024="","",Payment!prev_prin_balance-L1024)</f>
        <v/>
      </c>
      <c r="N1024" s="58" t="str">
        <f t="shared" si="1"/>
        <v/>
      </c>
      <c r="O1024" s="31"/>
      <c r="P1024" s="78"/>
      <c r="Q1024" s="31"/>
      <c r="R1024" s="31"/>
      <c r="S1024" s="31"/>
      <c r="T1024" s="31"/>
      <c r="U1024" s="31"/>
      <c r="V1024" s="31"/>
      <c r="W1024" s="31"/>
      <c r="X1024" s="31"/>
      <c r="Y1024" s="31"/>
      <c r="Z1024" s="31"/>
    </row>
    <row r="1025" spans="1:26" ht="12.75" customHeight="1" x14ac:dyDescent="0.3">
      <c r="A1025" s="51" t="str">
        <f>IF(OR(Payment!prev_total_owed&lt;=0,Payment!prev_total_owed=""),"",Payment!prev_pmt_num+1)</f>
        <v/>
      </c>
      <c r="B1025" s="84"/>
      <c r="C1025" s="99"/>
      <c r="D1025" s="100"/>
      <c r="E1025" s="58" t="str">
        <f>IF(B1025="","",ROUND((B1025-Payment!prev_date)*$N$8*Payment!prev_prin_balance,2))</f>
        <v/>
      </c>
      <c r="F1025" s="56"/>
      <c r="G1025" s="99"/>
      <c r="H1025" s="99"/>
      <c r="I1025" s="58" t="str">
        <f>IF(B1025="","",Payment!prev_fee_balance+G1025-H1025)</f>
        <v/>
      </c>
      <c r="J1025" s="58" t="str">
        <f>IF(B1025="","",IF(ISBLANK(D1025),MIN(C1025-H1025,Payment!prev_int_balance+E1025),0))</f>
        <v/>
      </c>
      <c r="K1025" s="58" t="str">
        <f>IF(B1025="","",(Payment!prev_int_balance+E1025)-J1025)</f>
        <v/>
      </c>
      <c r="L1025" s="58" t="str">
        <f t="shared" si="0"/>
        <v/>
      </c>
      <c r="M1025" s="58" t="str">
        <f>IF(B1025="","",Payment!prev_prin_balance-L1025)</f>
        <v/>
      </c>
      <c r="N1025" s="58" t="str">
        <f t="shared" si="1"/>
        <v/>
      </c>
      <c r="O1025" s="31"/>
      <c r="P1025" s="78"/>
      <c r="Q1025" s="31"/>
      <c r="R1025" s="31"/>
      <c r="S1025" s="31"/>
      <c r="T1025" s="31"/>
      <c r="U1025" s="31"/>
      <c r="V1025" s="31"/>
      <c r="W1025" s="31"/>
      <c r="X1025" s="31"/>
      <c r="Y1025" s="31"/>
      <c r="Z1025" s="31"/>
    </row>
    <row r="1026" spans="1:26" ht="12.75" customHeight="1" x14ac:dyDescent="0.3">
      <c r="A1026" s="51" t="str">
        <f>IF(OR(Payment!prev_total_owed&lt;=0,Payment!prev_total_owed=""),"",Payment!prev_pmt_num+1)</f>
        <v/>
      </c>
      <c r="B1026" s="84"/>
      <c r="C1026" s="99"/>
      <c r="D1026" s="100"/>
      <c r="E1026" s="58" t="str">
        <f>IF(B1026="","",ROUND((B1026-Payment!prev_date)*$N$8*Payment!prev_prin_balance,2))</f>
        <v/>
      </c>
      <c r="F1026" s="56"/>
      <c r="G1026" s="99"/>
      <c r="H1026" s="99"/>
      <c r="I1026" s="58" t="str">
        <f>IF(B1026="","",Payment!prev_fee_balance+G1026-H1026)</f>
        <v/>
      </c>
      <c r="J1026" s="58" t="str">
        <f>IF(B1026="","",IF(ISBLANK(D1026),MIN(C1026-H1026,Payment!prev_int_balance+E1026),0))</f>
        <v/>
      </c>
      <c r="K1026" s="58" t="str">
        <f>IF(B1026="","",(Payment!prev_int_balance+E1026)-J1026)</f>
        <v/>
      </c>
      <c r="L1026" s="58" t="str">
        <f t="shared" si="0"/>
        <v/>
      </c>
      <c r="M1026" s="58" t="str">
        <f>IF(B1026="","",Payment!prev_prin_balance-L1026)</f>
        <v/>
      </c>
      <c r="N1026" s="58" t="str">
        <f t="shared" si="1"/>
        <v/>
      </c>
      <c r="O1026" s="31"/>
      <c r="P1026" s="78"/>
      <c r="Q1026" s="31"/>
      <c r="R1026" s="31"/>
      <c r="S1026" s="31"/>
      <c r="T1026" s="31"/>
      <c r="U1026" s="31"/>
      <c r="V1026" s="31"/>
      <c r="W1026" s="31"/>
      <c r="X1026" s="31"/>
      <c r="Y1026" s="31"/>
      <c r="Z1026" s="31"/>
    </row>
    <row r="1027" spans="1:26" ht="12.75" customHeight="1" x14ac:dyDescent="0.3">
      <c r="A1027" s="51" t="str">
        <f>IF(OR(Payment!prev_total_owed&lt;=0,Payment!prev_total_owed=""),"",Payment!prev_pmt_num+1)</f>
        <v/>
      </c>
      <c r="B1027" s="84"/>
      <c r="C1027" s="99"/>
      <c r="D1027" s="100"/>
      <c r="E1027" s="58" t="str">
        <f>IF(B1027="","",ROUND((B1027-Payment!prev_date)*$N$8*Payment!prev_prin_balance,2))</f>
        <v/>
      </c>
      <c r="F1027" s="56"/>
      <c r="G1027" s="99"/>
      <c r="H1027" s="99"/>
      <c r="I1027" s="58" t="str">
        <f>IF(B1027="","",Payment!prev_fee_balance+G1027-H1027)</f>
        <v/>
      </c>
      <c r="J1027" s="58" t="str">
        <f>IF(B1027="","",IF(ISBLANK(D1027),MIN(C1027-H1027,Payment!prev_int_balance+E1027),0))</f>
        <v/>
      </c>
      <c r="K1027" s="58" t="str">
        <f>IF(B1027="","",(Payment!prev_int_balance+E1027)-J1027)</f>
        <v/>
      </c>
      <c r="L1027" s="58" t="str">
        <f t="shared" si="0"/>
        <v/>
      </c>
      <c r="M1027" s="58" t="str">
        <f>IF(B1027="","",Payment!prev_prin_balance-L1027)</f>
        <v/>
      </c>
      <c r="N1027" s="58" t="str">
        <f t="shared" si="1"/>
        <v/>
      </c>
      <c r="O1027" s="31"/>
      <c r="P1027" s="78"/>
      <c r="Q1027" s="31"/>
      <c r="R1027" s="31"/>
      <c r="S1027" s="31"/>
      <c r="T1027" s="31"/>
      <c r="U1027" s="31"/>
      <c r="V1027" s="31"/>
      <c r="W1027" s="31"/>
      <c r="X1027" s="31"/>
      <c r="Y1027" s="31"/>
      <c r="Z1027" s="31"/>
    </row>
    <row r="1028" spans="1:26" ht="12.75" customHeight="1" x14ac:dyDescent="0.3">
      <c r="A1028" s="51" t="str">
        <f>IF(OR(Payment!prev_total_owed&lt;=0,Payment!prev_total_owed=""),"",Payment!prev_pmt_num+1)</f>
        <v/>
      </c>
      <c r="B1028" s="84"/>
      <c r="C1028" s="99"/>
      <c r="D1028" s="100"/>
      <c r="E1028" s="58" t="str">
        <f>IF(B1028="","",ROUND((B1028-Payment!prev_date)*$N$8*Payment!prev_prin_balance,2))</f>
        <v/>
      </c>
      <c r="F1028" s="56"/>
      <c r="G1028" s="99"/>
      <c r="H1028" s="99"/>
      <c r="I1028" s="58" t="str">
        <f>IF(B1028="","",Payment!prev_fee_balance+G1028-H1028)</f>
        <v/>
      </c>
      <c r="J1028" s="58" t="str">
        <f>IF(B1028="","",IF(ISBLANK(D1028),MIN(C1028-H1028,Payment!prev_int_balance+E1028),0))</f>
        <v/>
      </c>
      <c r="K1028" s="58" t="str">
        <f>IF(B1028="","",(Payment!prev_int_balance+E1028)-J1028)</f>
        <v/>
      </c>
      <c r="L1028" s="58" t="str">
        <f t="shared" si="0"/>
        <v/>
      </c>
      <c r="M1028" s="58" t="str">
        <f>IF(B1028="","",Payment!prev_prin_balance-L1028)</f>
        <v/>
      </c>
      <c r="N1028" s="58" t="str">
        <f t="shared" si="1"/>
        <v/>
      </c>
      <c r="O1028" s="31"/>
      <c r="P1028" s="78"/>
      <c r="Q1028" s="31"/>
      <c r="R1028" s="31"/>
      <c r="S1028" s="31"/>
      <c r="T1028" s="31"/>
      <c r="U1028" s="31"/>
      <c r="V1028" s="31"/>
      <c r="W1028" s="31"/>
      <c r="X1028" s="31"/>
      <c r="Y1028" s="31"/>
      <c r="Z1028" s="31"/>
    </row>
    <row r="1029" spans="1:26" ht="12.75" customHeight="1" x14ac:dyDescent="0.3">
      <c r="A1029" s="51" t="str">
        <f>IF(OR(Payment!prev_total_owed&lt;=0,Payment!prev_total_owed=""),"",Payment!prev_pmt_num+1)</f>
        <v/>
      </c>
      <c r="B1029" s="84"/>
      <c r="C1029" s="99"/>
      <c r="D1029" s="100"/>
      <c r="E1029" s="58" t="str">
        <f>IF(B1029="","",ROUND((B1029-Payment!prev_date)*$N$8*Payment!prev_prin_balance,2))</f>
        <v/>
      </c>
      <c r="F1029" s="56"/>
      <c r="G1029" s="99"/>
      <c r="H1029" s="99"/>
      <c r="I1029" s="58" t="str">
        <f>IF(B1029="","",Payment!prev_fee_balance+G1029-H1029)</f>
        <v/>
      </c>
      <c r="J1029" s="58" t="str">
        <f>IF(B1029="","",IF(ISBLANK(D1029),MIN(C1029-H1029,Payment!prev_int_balance+E1029),0))</f>
        <v/>
      </c>
      <c r="K1029" s="58" t="str">
        <f>IF(B1029="","",(Payment!prev_int_balance+E1029)-J1029)</f>
        <v/>
      </c>
      <c r="L1029" s="58" t="str">
        <f t="shared" si="0"/>
        <v/>
      </c>
      <c r="M1029" s="58" t="str">
        <f>IF(B1029="","",Payment!prev_prin_balance-L1029)</f>
        <v/>
      </c>
      <c r="N1029" s="58" t="str">
        <f t="shared" si="1"/>
        <v/>
      </c>
      <c r="O1029" s="31"/>
      <c r="P1029" s="78"/>
      <c r="Q1029" s="31"/>
      <c r="R1029" s="31"/>
      <c r="S1029" s="31"/>
      <c r="T1029" s="31"/>
      <c r="U1029" s="31"/>
      <c r="V1029" s="31"/>
      <c r="W1029" s="31"/>
      <c r="X1029" s="31"/>
      <c r="Y1029" s="31"/>
      <c r="Z1029" s="31"/>
    </row>
    <row r="1030" spans="1:26" ht="12.75" customHeight="1" x14ac:dyDescent="0.3">
      <c r="A1030" s="51" t="str">
        <f>IF(OR(Payment!prev_total_owed&lt;=0,Payment!prev_total_owed=""),"",Payment!prev_pmt_num+1)</f>
        <v/>
      </c>
      <c r="B1030" s="84"/>
      <c r="C1030" s="99"/>
      <c r="D1030" s="100"/>
      <c r="E1030" s="58" t="str">
        <f>IF(B1030="","",ROUND((B1030-Payment!prev_date)*$N$8*Payment!prev_prin_balance,2))</f>
        <v/>
      </c>
      <c r="F1030" s="56"/>
      <c r="G1030" s="99"/>
      <c r="H1030" s="99"/>
      <c r="I1030" s="58" t="str">
        <f>IF(B1030="","",Payment!prev_fee_balance+G1030-H1030)</f>
        <v/>
      </c>
      <c r="J1030" s="58" t="str">
        <f>IF(B1030="","",IF(ISBLANK(D1030),MIN(C1030-H1030,Payment!prev_int_balance+E1030),0))</f>
        <v/>
      </c>
      <c r="K1030" s="58" t="str">
        <f>IF(B1030="","",(Payment!prev_int_balance+E1030)-J1030)</f>
        <v/>
      </c>
      <c r="L1030" s="58" t="str">
        <f t="shared" si="0"/>
        <v/>
      </c>
      <c r="M1030" s="58" t="str">
        <f>IF(B1030="","",Payment!prev_prin_balance-L1030)</f>
        <v/>
      </c>
      <c r="N1030" s="58" t="str">
        <f t="shared" si="1"/>
        <v/>
      </c>
      <c r="O1030" s="31"/>
      <c r="P1030" s="78"/>
      <c r="Q1030" s="31"/>
      <c r="R1030" s="31"/>
      <c r="S1030" s="31"/>
      <c r="T1030" s="31"/>
      <c r="U1030" s="31"/>
      <c r="V1030" s="31"/>
      <c r="W1030" s="31"/>
      <c r="X1030" s="31"/>
      <c r="Y1030" s="31"/>
      <c r="Z1030" s="31"/>
    </row>
    <row r="1031" spans="1:26" ht="12.75" customHeight="1" x14ac:dyDescent="0.3">
      <c r="A1031" s="51" t="str">
        <f>IF(OR(Payment!prev_total_owed&lt;=0,Payment!prev_total_owed=""),"",Payment!prev_pmt_num+1)</f>
        <v/>
      </c>
      <c r="B1031" s="84"/>
      <c r="C1031" s="99"/>
      <c r="D1031" s="100"/>
      <c r="E1031" s="58" t="str">
        <f>IF(B1031="","",ROUND((B1031-Payment!prev_date)*$N$8*Payment!prev_prin_balance,2))</f>
        <v/>
      </c>
      <c r="F1031" s="56"/>
      <c r="G1031" s="99"/>
      <c r="H1031" s="99"/>
      <c r="I1031" s="58" t="str">
        <f>IF(B1031="","",Payment!prev_fee_balance+G1031-H1031)</f>
        <v/>
      </c>
      <c r="J1031" s="58" t="str">
        <f>IF(B1031="","",IF(ISBLANK(D1031),MIN(C1031-H1031,Payment!prev_int_balance+E1031),0))</f>
        <v/>
      </c>
      <c r="K1031" s="58" t="str">
        <f>IF(B1031="","",(Payment!prev_int_balance+E1031)-J1031)</f>
        <v/>
      </c>
      <c r="L1031" s="58" t="str">
        <f t="shared" si="0"/>
        <v/>
      </c>
      <c r="M1031" s="58" t="str">
        <f>IF(B1031="","",Payment!prev_prin_balance-L1031)</f>
        <v/>
      </c>
      <c r="N1031" s="58" t="str">
        <f t="shared" si="1"/>
        <v/>
      </c>
      <c r="O1031" s="31"/>
      <c r="P1031" s="78"/>
      <c r="Q1031" s="31"/>
      <c r="R1031" s="31"/>
      <c r="S1031" s="31"/>
      <c r="T1031" s="31"/>
      <c r="U1031" s="31"/>
      <c r="V1031" s="31"/>
      <c r="W1031" s="31"/>
      <c r="X1031" s="31"/>
      <c r="Y1031" s="31"/>
      <c r="Z1031" s="31"/>
    </row>
    <row r="1032" spans="1:26" ht="12.75" customHeight="1" x14ac:dyDescent="0.3">
      <c r="A1032" s="51" t="str">
        <f>IF(OR(Payment!prev_total_owed&lt;=0,Payment!prev_total_owed=""),"",Payment!prev_pmt_num+1)</f>
        <v/>
      </c>
      <c r="B1032" s="84"/>
      <c r="C1032" s="99"/>
      <c r="D1032" s="100"/>
      <c r="E1032" s="58" t="str">
        <f>IF(B1032="","",ROUND((B1032-Payment!prev_date)*$N$8*Payment!prev_prin_balance,2))</f>
        <v/>
      </c>
      <c r="F1032" s="56"/>
      <c r="G1032" s="99"/>
      <c r="H1032" s="99"/>
      <c r="I1032" s="58" t="str">
        <f>IF(B1032="","",Payment!prev_fee_balance+G1032-H1032)</f>
        <v/>
      </c>
      <c r="J1032" s="58" t="str">
        <f>IF(B1032="","",IF(ISBLANK(D1032),MIN(C1032-H1032,Payment!prev_int_balance+E1032),0))</f>
        <v/>
      </c>
      <c r="K1032" s="58" t="str">
        <f>IF(B1032="","",(Payment!prev_int_balance+E1032)-J1032)</f>
        <v/>
      </c>
      <c r="L1032" s="58" t="str">
        <f t="shared" si="0"/>
        <v/>
      </c>
      <c r="M1032" s="58" t="str">
        <f>IF(B1032="","",Payment!prev_prin_balance-L1032)</f>
        <v/>
      </c>
      <c r="N1032" s="58" t="str">
        <f t="shared" si="1"/>
        <v/>
      </c>
      <c r="O1032" s="31"/>
      <c r="P1032" s="78"/>
      <c r="Q1032" s="31"/>
      <c r="R1032" s="31"/>
      <c r="S1032" s="31"/>
      <c r="T1032" s="31"/>
      <c r="U1032" s="31"/>
      <c r="V1032" s="31"/>
      <c r="W1032" s="31"/>
      <c r="X1032" s="31"/>
      <c r="Y1032" s="31"/>
      <c r="Z1032" s="31"/>
    </row>
    <row r="1033" spans="1:26" ht="12.75" customHeight="1" x14ac:dyDescent="0.3">
      <c r="A1033" s="51" t="str">
        <f>IF(OR(Payment!prev_total_owed&lt;=0,Payment!prev_total_owed=""),"",Payment!prev_pmt_num+1)</f>
        <v/>
      </c>
      <c r="B1033" s="84"/>
      <c r="C1033" s="99"/>
      <c r="D1033" s="100"/>
      <c r="E1033" s="58" t="str">
        <f>IF(B1033="","",ROUND((B1033-Payment!prev_date)*$N$8*Payment!prev_prin_balance,2))</f>
        <v/>
      </c>
      <c r="F1033" s="56"/>
      <c r="G1033" s="99"/>
      <c r="H1033" s="99"/>
      <c r="I1033" s="58" t="str">
        <f>IF(B1033="","",Payment!prev_fee_balance+G1033-H1033)</f>
        <v/>
      </c>
      <c r="J1033" s="58" t="str">
        <f>IF(B1033="","",IF(ISBLANK(D1033),MIN(C1033-H1033,Payment!prev_int_balance+E1033),0))</f>
        <v/>
      </c>
      <c r="K1033" s="58" t="str">
        <f>IF(B1033="","",(Payment!prev_int_balance+E1033)-J1033)</f>
        <v/>
      </c>
      <c r="L1033" s="58" t="str">
        <f t="shared" si="0"/>
        <v/>
      </c>
      <c r="M1033" s="58" t="str">
        <f>IF(B1033="","",Payment!prev_prin_balance-L1033)</f>
        <v/>
      </c>
      <c r="N1033" s="58" t="str">
        <f t="shared" si="1"/>
        <v/>
      </c>
      <c r="O1033" s="31"/>
      <c r="P1033" s="78"/>
      <c r="Q1033" s="31"/>
      <c r="R1033" s="31"/>
      <c r="S1033" s="31"/>
      <c r="T1033" s="31"/>
      <c r="U1033" s="31"/>
      <c r="V1033" s="31"/>
      <c r="W1033" s="31"/>
      <c r="X1033" s="31"/>
      <c r="Y1033" s="31"/>
      <c r="Z1033" s="31"/>
    </row>
    <row r="1034" spans="1:26" ht="12.75" customHeight="1" x14ac:dyDescent="0.3">
      <c r="A1034" s="51" t="str">
        <f>IF(OR(Payment!prev_total_owed&lt;=0,Payment!prev_total_owed=""),"",Payment!prev_pmt_num+1)</f>
        <v/>
      </c>
      <c r="B1034" s="84"/>
      <c r="C1034" s="99"/>
      <c r="D1034" s="100"/>
      <c r="E1034" s="58" t="str">
        <f>IF(B1034="","",ROUND((B1034-Payment!prev_date)*$N$8*Payment!prev_prin_balance,2))</f>
        <v/>
      </c>
      <c r="F1034" s="56"/>
      <c r="G1034" s="99"/>
      <c r="H1034" s="99"/>
      <c r="I1034" s="58" t="str">
        <f>IF(B1034="","",Payment!prev_fee_balance+G1034-H1034)</f>
        <v/>
      </c>
      <c r="J1034" s="58" t="str">
        <f>IF(B1034="","",IF(ISBLANK(D1034),MIN(C1034-H1034,Payment!prev_int_balance+E1034),0))</f>
        <v/>
      </c>
      <c r="K1034" s="58" t="str">
        <f>IF(B1034="","",(Payment!prev_int_balance+E1034)-J1034)</f>
        <v/>
      </c>
      <c r="L1034" s="58" t="str">
        <f t="shared" si="0"/>
        <v/>
      </c>
      <c r="M1034" s="58" t="str">
        <f>IF(B1034="","",Payment!prev_prin_balance-L1034)</f>
        <v/>
      </c>
      <c r="N1034" s="58" t="str">
        <f t="shared" si="1"/>
        <v/>
      </c>
      <c r="O1034" s="31"/>
      <c r="P1034" s="78"/>
      <c r="Q1034" s="31"/>
      <c r="R1034" s="31"/>
      <c r="S1034" s="31"/>
      <c r="T1034" s="31"/>
      <c r="U1034" s="31"/>
      <c r="V1034" s="31"/>
      <c r="W1034" s="31"/>
      <c r="X1034" s="31"/>
      <c r="Y1034" s="31"/>
      <c r="Z1034" s="31"/>
    </row>
    <row r="1035" spans="1:26" ht="12.75" customHeight="1" x14ac:dyDescent="0.3">
      <c r="A1035" s="51" t="str">
        <f>IF(OR(Payment!prev_total_owed&lt;=0,Payment!prev_total_owed=""),"",Payment!prev_pmt_num+1)</f>
        <v/>
      </c>
      <c r="B1035" s="84"/>
      <c r="C1035" s="99"/>
      <c r="D1035" s="100"/>
      <c r="E1035" s="58" t="str">
        <f>IF(B1035="","",ROUND((B1035-Payment!prev_date)*$N$8*Payment!prev_prin_balance,2))</f>
        <v/>
      </c>
      <c r="F1035" s="56"/>
      <c r="G1035" s="99"/>
      <c r="H1035" s="99"/>
      <c r="I1035" s="58" t="str">
        <f>IF(B1035="","",Payment!prev_fee_balance+G1035-H1035)</f>
        <v/>
      </c>
      <c r="J1035" s="58" t="str">
        <f>IF(B1035="","",IF(ISBLANK(D1035),MIN(C1035-H1035,Payment!prev_int_balance+E1035),0))</f>
        <v/>
      </c>
      <c r="K1035" s="58" t="str">
        <f>IF(B1035="","",(Payment!prev_int_balance+E1035)-J1035)</f>
        <v/>
      </c>
      <c r="L1035" s="58" t="str">
        <f t="shared" si="0"/>
        <v/>
      </c>
      <c r="M1035" s="58" t="str">
        <f>IF(B1035="","",Payment!prev_prin_balance-L1035)</f>
        <v/>
      </c>
      <c r="N1035" s="58" t="str">
        <f t="shared" si="1"/>
        <v/>
      </c>
      <c r="O1035" s="31"/>
      <c r="P1035" s="78"/>
      <c r="Q1035" s="31"/>
      <c r="R1035" s="31"/>
      <c r="S1035" s="31"/>
      <c r="T1035" s="31"/>
      <c r="U1035" s="31"/>
      <c r="V1035" s="31"/>
      <c r="W1035" s="31"/>
      <c r="X1035" s="31"/>
      <c r="Y1035" s="31"/>
      <c r="Z1035" s="31"/>
    </row>
    <row r="1036" spans="1:26" ht="12.75" customHeight="1" x14ac:dyDescent="0.3">
      <c r="A1036" s="51" t="str">
        <f>IF(OR(Payment!prev_total_owed&lt;=0,Payment!prev_total_owed=""),"",Payment!prev_pmt_num+1)</f>
        <v/>
      </c>
      <c r="B1036" s="84"/>
      <c r="C1036" s="99"/>
      <c r="D1036" s="100"/>
      <c r="E1036" s="58" t="str">
        <f>IF(B1036="","",ROUND((B1036-Payment!prev_date)*$N$8*Payment!prev_prin_balance,2))</f>
        <v/>
      </c>
      <c r="F1036" s="56"/>
      <c r="G1036" s="99"/>
      <c r="H1036" s="99"/>
      <c r="I1036" s="58" t="str">
        <f>IF(B1036="","",Payment!prev_fee_balance+G1036-H1036)</f>
        <v/>
      </c>
      <c r="J1036" s="58" t="str">
        <f>IF(B1036="","",IF(ISBLANK(D1036),MIN(C1036-H1036,Payment!prev_int_balance+E1036),0))</f>
        <v/>
      </c>
      <c r="K1036" s="58" t="str">
        <f>IF(B1036="","",(Payment!prev_int_balance+E1036)-J1036)</f>
        <v/>
      </c>
      <c r="L1036" s="58" t="str">
        <f t="shared" si="0"/>
        <v/>
      </c>
      <c r="M1036" s="58" t="str">
        <f>IF(B1036="","",Payment!prev_prin_balance-L1036)</f>
        <v/>
      </c>
      <c r="N1036" s="58" t="str">
        <f t="shared" si="1"/>
        <v/>
      </c>
      <c r="O1036" s="31"/>
      <c r="P1036" s="78"/>
      <c r="Q1036" s="31"/>
      <c r="R1036" s="31"/>
      <c r="S1036" s="31"/>
      <c r="T1036" s="31"/>
      <c r="U1036" s="31"/>
      <c r="V1036" s="31"/>
      <c r="W1036" s="31"/>
      <c r="X1036" s="31"/>
      <c r="Y1036" s="31"/>
      <c r="Z1036" s="31"/>
    </row>
    <row r="1037" spans="1:26" ht="12.75" customHeight="1" x14ac:dyDescent="0.3">
      <c r="A1037" s="51" t="str">
        <f>IF(OR(Payment!prev_total_owed&lt;=0,Payment!prev_total_owed=""),"",Payment!prev_pmt_num+1)</f>
        <v/>
      </c>
      <c r="B1037" s="84"/>
      <c r="C1037" s="99"/>
      <c r="D1037" s="100"/>
      <c r="E1037" s="58" t="str">
        <f>IF(B1037="","",ROUND((B1037-Payment!prev_date)*$N$8*Payment!prev_prin_balance,2))</f>
        <v/>
      </c>
      <c r="F1037" s="56"/>
      <c r="G1037" s="99"/>
      <c r="H1037" s="99"/>
      <c r="I1037" s="58" t="str">
        <f>IF(B1037="","",Payment!prev_fee_balance+G1037-H1037)</f>
        <v/>
      </c>
      <c r="J1037" s="58" t="str">
        <f>IF(B1037="","",IF(ISBLANK(D1037),MIN(C1037-H1037,Payment!prev_int_balance+E1037),0))</f>
        <v/>
      </c>
      <c r="K1037" s="58" t="str">
        <f>IF(B1037="","",(Payment!prev_int_balance+E1037)-J1037)</f>
        <v/>
      </c>
      <c r="L1037" s="58" t="str">
        <f t="shared" si="0"/>
        <v/>
      </c>
      <c r="M1037" s="58" t="str">
        <f>IF(B1037="","",Payment!prev_prin_balance-L1037)</f>
        <v/>
      </c>
      <c r="N1037" s="58" t="str">
        <f t="shared" si="1"/>
        <v/>
      </c>
      <c r="O1037" s="31"/>
      <c r="P1037" s="78"/>
      <c r="Q1037" s="31"/>
      <c r="R1037" s="31"/>
      <c r="S1037" s="31"/>
      <c r="T1037" s="31"/>
      <c r="U1037" s="31"/>
      <c r="V1037" s="31"/>
      <c r="W1037" s="31"/>
      <c r="X1037" s="31"/>
      <c r="Y1037" s="31"/>
      <c r="Z1037" s="31"/>
    </row>
    <row r="1038" spans="1:26" ht="12.75" customHeight="1" x14ac:dyDescent="0.3">
      <c r="A1038" s="51" t="str">
        <f>IF(OR(Payment!prev_total_owed&lt;=0,Payment!prev_total_owed=""),"",Payment!prev_pmt_num+1)</f>
        <v/>
      </c>
      <c r="B1038" s="84"/>
      <c r="C1038" s="99"/>
      <c r="D1038" s="100"/>
      <c r="E1038" s="58" t="str">
        <f>IF(B1038="","",ROUND((B1038-Payment!prev_date)*$N$8*Payment!prev_prin_balance,2))</f>
        <v/>
      </c>
      <c r="F1038" s="56"/>
      <c r="G1038" s="99"/>
      <c r="H1038" s="99"/>
      <c r="I1038" s="58" t="str">
        <f>IF(B1038="","",Payment!prev_fee_balance+G1038-H1038)</f>
        <v/>
      </c>
      <c r="J1038" s="58" t="str">
        <f>IF(B1038="","",IF(ISBLANK(D1038),MIN(C1038-H1038,Payment!prev_int_balance+E1038),0))</f>
        <v/>
      </c>
      <c r="K1038" s="58" t="str">
        <f>IF(B1038="","",(Payment!prev_int_balance+E1038)-J1038)</f>
        <v/>
      </c>
      <c r="L1038" s="58" t="str">
        <f t="shared" si="0"/>
        <v/>
      </c>
      <c r="M1038" s="58" t="str">
        <f>IF(B1038="","",Payment!prev_prin_balance-L1038)</f>
        <v/>
      </c>
      <c r="N1038" s="58" t="str">
        <f t="shared" si="1"/>
        <v/>
      </c>
      <c r="O1038" s="31"/>
      <c r="P1038" s="78"/>
      <c r="Q1038" s="31"/>
      <c r="R1038" s="31"/>
      <c r="S1038" s="31"/>
      <c r="T1038" s="31"/>
      <c r="U1038" s="31"/>
      <c r="V1038" s="31"/>
      <c r="W1038" s="31"/>
      <c r="X1038" s="31"/>
      <c r="Y1038" s="31"/>
      <c r="Z1038" s="31"/>
    </row>
    <row r="1039" spans="1:26" ht="12.75" customHeight="1" x14ac:dyDescent="0.3">
      <c r="A1039" s="51" t="str">
        <f>IF(OR(Payment!prev_total_owed&lt;=0,Payment!prev_total_owed=""),"",Payment!prev_pmt_num+1)</f>
        <v/>
      </c>
      <c r="B1039" s="84"/>
      <c r="C1039" s="99"/>
      <c r="D1039" s="100"/>
      <c r="E1039" s="58" t="str">
        <f>IF(B1039="","",ROUND((B1039-Payment!prev_date)*$N$8*Payment!prev_prin_balance,2))</f>
        <v/>
      </c>
      <c r="F1039" s="56"/>
      <c r="G1039" s="99"/>
      <c r="H1039" s="99"/>
      <c r="I1039" s="58" t="str">
        <f>IF(B1039="","",Payment!prev_fee_balance+G1039-H1039)</f>
        <v/>
      </c>
      <c r="J1039" s="58" t="str">
        <f>IF(B1039="","",IF(ISBLANK(D1039),MIN(C1039-H1039,Payment!prev_int_balance+E1039),0))</f>
        <v/>
      </c>
      <c r="K1039" s="58" t="str">
        <f>IF(B1039="","",(Payment!prev_int_balance+E1039)-J1039)</f>
        <v/>
      </c>
      <c r="L1039" s="58" t="str">
        <f t="shared" si="0"/>
        <v/>
      </c>
      <c r="M1039" s="58" t="str">
        <f>IF(B1039="","",Payment!prev_prin_balance-L1039)</f>
        <v/>
      </c>
      <c r="N1039" s="58" t="str">
        <f t="shared" si="1"/>
        <v/>
      </c>
      <c r="O1039" s="31"/>
      <c r="P1039" s="78"/>
      <c r="Q1039" s="31"/>
      <c r="R1039" s="31"/>
      <c r="S1039" s="31"/>
      <c r="T1039" s="31"/>
      <c r="U1039" s="31"/>
      <c r="V1039" s="31"/>
      <c r="W1039" s="31"/>
      <c r="X1039" s="31"/>
      <c r="Y1039" s="31"/>
      <c r="Z1039" s="31"/>
    </row>
    <row r="1040" spans="1:26" ht="12.75" customHeight="1" x14ac:dyDescent="0.3">
      <c r="A1040" s="51" t="str">
        <f>IF(OR(Payment!prev_total_owed&lt;=0,Payment!prev_total_owed=""),"",Payment!prev_pmt_num+1)</f>
        <v/>
      </c>
      <c r="B1040" s="84"/>
      <c r="C1040" s="99"/>
      <c r="D1040" s="100"/>
      <c r="E1040" s="58" t="str">
        <f>IF(B1040="","",ROUND((B1040-Payment!prev_date)*$N$8*Payment!prev_prin_balance,2))</f>
        <v/>
      </c>
      <c r="F1040" s="56"/>
      <c r="G1040" s="99"/>
      <c r="H1040" s="99"/>
      <c r="I1040" s="58" t="str">
        <f>IF(B1040="","",Payment!prev_fee_balance+G1040-H1040)</f>
        <v/>
      </c>
      <c r="J1040" s="58" t="str">
        <f>IF(B1040="","",IF(ISBLANK(D1040),MIN(C1040-H1040,Payment!prev_int_balance+E1040),0))</f>
        <v/>
      </c>
      <c r="K1040" s="58" t="str">
        <f>IF(B1040="","",(Payment!prev_int_balance+E1040)-J1040)</f>
        <v/>
      </c>
      <c r="L1040" s="58" t="str">
        <f t="shared" si="0"/>
        <v/>
      </c>
      <c r="M1040" s="58" t="str">
        <f>IF(B1040="","",Payment!prev_prin_balance-L1040)</f>
        <v/>
      </c>
      <c r="N1040" s="58" t="str">
        <f t="shared" si="1"/>
        <v/>
      </c>
      <c r="O1040" s="31"/>
      <c r="P1040" s="78"/>
      <c r="Q1040" s="31"/>
      <c r="R1040" s="31"/>
      <c r="S1040" s="31"/>
      <c r="T1040" s="31"/>
      <c r="U1040" s="31"/>
      <c r="V1040" s="31"/>
      <c r="W1040" s="31"/>
      <c r="X1040" s="31"/>
      <c r="Y1040" s="31"/>
      <c r="Z1040" s="31"/>
    </row>
    <row r="1041" spans="1:26" ht="12.75" customHeight="1" x14ac:dyDescent="0.3">
      <c r="A1041" s="51" t="str">
        <f>IF(OR(Payment!prev_total_owed&lt;=0,Payment!prev_total_owed=""),"",Payment!prev_pmt_num+1)</f>
        <v/>
      </c>
      <c r="B1041" s="84"/>
      <c r="C1041" s="99"/>
      <c r="D1041" s="100"/>
      <c r="E1041" s="58" t="str">
        <f>IF(B1041="","",ROUND((B1041-Payment!prev_date)*$N$8*Payment!prev_prin_balance,2))</f>
        <v/>
      </c>
      <c r="F1041" s="56"/>
      <c r="G1041" s="99"/>
      <c r="H1041" s="99"/>
      <c r="I1041" s="58" t="str">
        <f>IF(B1041="","",Payment!prev_fee_balance+G1041-H1041)</f>
        <v/>
      </c>
      <c r="J1041" s="58" t="str">
        <f>IF(B1041="","",IF(ISBLANK(D1041),MIN(C1041-H1041,Payment!prev_int_balance+E1041),0))</f>
        <v/>
      </c>
      <c r="K1041" s="58" t="str">
        <f>IF(B1041="","",(Payment!prev_int_balance+E1041)-J1041)</f>
        <v/>
      </c>
      <c r="L1041" s="58" t="str">
        <f t="shared" si="0"/>
        <v/>
      </c>
      <c r="M1041" s="58" t="str">
        <f>IF(B1041="","",Payment!prev_prin_balance-L1041)</f>
        <v/>
      </c>
      <c r="N1041" s="58" t="str">
        <f t="shared" si="1"/>
        <v/>
      </c>
      <c r="O1041" s="31"/>
      <c r="P1041" s="78"/>
      <c r="Q1041" s="31"/>
      <c r="R1041" s="31"/>
      <c r="S1041" s="31"/>
      <c r="T1041" s="31"/>
      <c r="U1041" s="31"/>
      <c r="V1041" s="31"/>
      <c r="W1041" s="31"/>
      <c r="X1041" s="31"/>
      <c r="Y1041" s="31"/>
      <c r="Z1041" s="31"/>
    </row>
    <row r="1042" spans="1:26" ht="12.75" customHeight="1" x14ac:dyDescent="0.3">
      <c r="A1042" s="51" t="str">
        <f>IF(OR(Payment!prev_total_owed&lt;=0,Payment!prev_total_owed=""),"",Payment!prev_pmt_num+1)</f>
        <v/>
      </c>
      <c r="B1042" s="84"/>
      <c r="C1042" s="99"/>
      <c r="D1042" s="100"/>
      <c r="E1042" s="58" t="str">
        <f>IF(B1042="","",ROUND((B1042-Payment!prev_date)*$N$8*Payment!prev_prin_balance,2))</f>
        <v/>
      </c>
      <c r="F1042" s="56"/>
      <c r="G1042" s="99"/>
      <c r="H1042" s="99"/>
      <c r="I1042" s="58" t="str">
        <f>IF(B1042="","",Payment!prev_fee_balance+G1042-H1042)</f>
        <v/>
      </c>
      <c r="J1042" s="58" t="str">
        <f>IF(B1042="","",IF(ISBLANK(D1042),MIN(C1042-H1042,Payment!prev_int_balance+E1042),0))</f>
        <v/>
      </c>
      <c r="K1042" s="58" t="str">
        <f>IF(B1042="","",(Payment!prev_int_balance+E1042)-J1042)</f>
        <v/>
      </c>
      <c r="L1042" s="58" t="str">
        <f t="shared" si="0"/>
        <v/>
      </c>
      <c r="M1042" s="58" t="str">
        <f>IF(B1042="","",Payment!prev_prin_balance-L1042)</f>
        <v/>
      </c>
      <c r="N1042" s="58" t="str">
        <f t="shared" si="1"/>
        <v/>
      </c>
      <c r="O1042" s="31"/>
      <c r="P1042" s="78"/>
      <c r="Q1042" s="31"/>
      <c r="R1042" s="31"/>
      <c r="S1042" s="31"/>
      <c r="T1042" s="31"/>
      <c r="U1042" s="31"/>
      <c r="V1042" s="31"/>
      <c r="W1042" s="31"/>
      <c r="X1042" s="31"/>
      <c r="Y1042" s="31"/>
      <c r="Z1042" s="31"/>
    </row>
    <row r="1043" spans="1:26" ht="12.75" customHeight="1" x14ac:dyDescent="0.3">
      <c r="A1043" s="51" t="str">
        <f>IF(OR(Payment!prev_total_owed&lt;=0,Payment!prev_total_owed=""),"",Payment!prev_pmt_num+1)</f>
        <v/>
      </c>
      <c r="B1043" s="84"/>
      <c r="C1043" s="99"/>
      <c r="D1043" s="100"/>
      <c r="E1043" s="58" t="str">
        <f>IF(B1043="","",ROUND((B1043-Payment!prev_date)*$N$8*Payment!prev_prin_balance,2))</f>
        <v/>
      </c>
      <c r="F1043" s="56"/>
      <c r="G1043" s="99"/>
      <c r="H1043" s="99"/>
      <c r="I1043" s="58" t="str">
        <f>IF(B1043="","",Payment!prev_fee_balance+G1043-H1043)</f>
        <v/>
      </c>
      <c r="J1043" s="58" t="str">
        <f>IF(B1043="","",IF(ISBLANK(D1043),MIN(C1043-H1043,Payment!prev_int_balance+E1043),0))</f>
        <v/>
      </c>
      <c r="K1043" s="58" t="str">
        <f>IF(B1043="","",(Payment!prev_int_balance+E1043)-J1043)</f>
        <v/>
      </c>
      <c r="L1043" s="58" t="str">
        <f t="shared" si="0"/>
        <v/>
      </c>
      <c r="M1043" s="58" t="str">
        <f>IF(B1043="","",Payment!prev_prin_balance-L1043)</f>
        <v/>
      </c>
      <c r="N1043" s="58" t="str">
        <f t="shared" si="1"/>
        <v/>
      </c>
      <c r="O1043" s="31"/>
      <c r="P1043" s="78"/>
      <c r="Q1043" s="31"/>
      <c r="R1043" s="31"/>
      <c r="S1043" s="31"/>
      <c r="T1043" s="31"/>
      <c r="U1043" s="31"/>
      <c r="V1043" s="31"/>
      <c r="W1043" s="31"/>
      <c r="X1043" s="31"/>
      <c r="Y1043" s="31"/>
      <c r="Z1043" s="31"/>
    </row>
    <row r="1044" spans="1:26" ht="12.75" customHeight="1" x14ac:dyDescent="0.3">
      <c r="A1044" s="51" t="str">
        <f>IF(OR(Payment!prev_total_owed&lt;=0,Payment!prev_total_owed=""),"",Payment!prev_pmt_num+1)</f>
        <v/>
      </c>
      <c r="B1044" s="84"/>
      <c r="C1044" s="99"/>
      <c r="D1044" s="100"/>
      <c r="E1044" s="58" t="str">
        <f>IF(B1044="","",ROUND((B1044-Payment!prev_date)*$N$8*Payment!prev_prin_balance,2))</f>
        <v/>
      </c>
      <c r="F1044" s="56"/>
      <c r="G1044" s="99"/>
      <c r="H1044" s="99"/>
      <c r="I1044" s="58" t="str">
        <f>IF(B1044="","",Payment!prev_fee_balance+G1044-H1044)</f>
        <v/>
      </c>
      <c r="J1044" s="58" t="str">
        <f>IF(B1044="","",IF(ISBLANK(D1044),MIN(C1044-H1044,Payment!prev_int_balance+E1044),0))</f>
        <v/>
      </c>
      <c r="K1044" s="58" t="str">
        <f>IF(B1044="","",(Payment!prev_int_balance+E1044)-J1044)</f>
        <v/>
      </c>
      <c r="L1044" s="58" t="str">
        <f t="shared" si="0"/>
        <v/>
      </c>
      <c r="M1044" s="58" t="str">
        <f>IF(B1044="","",Payment!prev_prin_balance-L1044)</f>
        <v/>
      </c>
      <c r="N1044" s="58" t="str">
        <f t="shared" si="1"/>
        <v/>
      </c>
      <c r="O1044" s="31"/>
      <c r="P1044" s="78"/>
      <c r="Q1044" s="31"/>
      <c r="R1044" s="31"/>
      <c r="S1044" s="31"/>
      <c r="T1044" s="31"/>
      <c r="U1044" s="31"/>
      <c r="V1044" s="31"/>
      <c r="W1044" s="31"/>
      <c r="X1044" s="31"/>
      <c r="Y1044" s="31"/>
      <c r="Z1044" s="31"/>
    </row>
    <row r="1045" spans="1:26" ht="12.75" customHeight="1" x14ac:dyDescent="0.3">
      <c r="A1045" s="51" t="str">
        <f>IF(OR(Payment!prev_total_owed&lt;=0,Payment!prev_total_owed=""),"",Payment!prev_pmt_num+1)</f>
        <v/>
      </c>
      <c r="B1045" s="84"/>
      <c r="C1045" s="99"/>
      <c r="D1045" s="100"/>
      <c r="E1045" s="58" t="str">
        <f>IF(B1045="","",ROUND((B1045-Payment!prev_date)*$N$8*Payment!prev_prin_balance,2))</f>
        <v/>
      </c>
      <c r="F1045" s="56"/>
      <c r="G1045" s="99"/>
      <c r="H1045" s="99"/>
      <c r="I1045" s="58" t="str">
        <f>IF(B1045="","",Payment!prev_fee_balance+G1045-H1045)</f>
        <v/>
      </c>
      <c r="J1045" s="58" t="str">
        <f>IF(B1045="","",IF(ISBLANK(D1045),MIN(C1045-H1045,Payment!prev_int_balance+E1045),0))</f>
        <v/>
      </c>
      <c r="K1045" s="58" t="str">
        <f>IF(B1045="","",(Payment!prev_int_balance+E1045)-J1045)</f>
        <v/>
      </c>
      <c r="L1045" s="58" t="str">
        <f t="shared" si="0"/>
        <v/>
      </c>
      <c r="M1045" s="58" t="str">
        <f>IF(B1045="","",Payment!prev_prin_balance-L1045)</f>
        <v/>
      </c>
      <c r="N1045" s="58" t="str">
        <f t="shared" si="1"/>
        <v/>
      </c>
      <c r="O1045" s="31"/>
      <c r="P1045" s="78"/>
      <c r="Q1045" s="31"/>
      <c r="R1045" s="31"/>
      <c r="S1045" s="31"/>
      <c r="T1045" s="31"/>
      <c r="U1045" s="31"/>
      <c r="V1045" s="31"/>
      <c r="W1045" s="31"/>
      <c r="X1045" s="31"/>
      <c r="Y1045" s="31"/>
      <c r="Z1045" s="31"/>
    </row>
    <row r="1046" spans="1:26" ht="12.75" customHeight="1" x14ac:dyDescent="0.3">
      <c r="A1046" s="51" t="str">
        <f>IF(OR(Payment!prev_total_owed&lt;=0,Payment!prev_total_owed=""),"",Payment!prev_pmt_num+1)</f>
        <v/>
      </c>
      <c r="B1046" s="84"/>
      <c r="C1046" s="99"/>
      <c r="D1046" s="100"/>
      <c r="E1046" s="58" t="str">
        <f>IF(B1046="","",ROUND((B1046-Payment!prev_date)*$N$8*Payment!prev_prin_balance,2))</f>
        <v/>
      </c>
      <c r="F1046" s="56"/>
      <c r="G1046" s="99"/>
      <c r="H1046" s="99"/>
      <c r="I1046" s="58" t="str">
        <f>IF(B1046="","",Payment!prev_fee_balance+G1046-H1046)</f>
        <v/>
      </c>
      <c r="J1046" s="58" t="str">
        <f>IF(B1046="","",IF(ISBLANK(D1046),MIN(C1046-H1046,Payment!prev_int_balance+E1046),0))</f>
        <v/>
      </c>
      <c r="K1046" s="58" t="str">
        <f>IF(B1046="","",(Payment!prev_int_balance+E1046)-J1046)</f>
        <v/>
      </c>
      <c r="L1046" s="58" t="str">
        <f t="shared" si="0"/>
        <v/>
      </c>
      <c r="M1046" s="58" t="str">
        <f>IF(B1046="","",Payment!prev_prin_balance-L1046)</f>
        <v/>
      </c>
      <c r="N1046" s="58" t="str">
        <f t="shared" si="1"/>
        <v/>
      </c>
      <c r="O1046" s="31"/>
      <c r="P1046" s="78"/>
      <c r="Q1046" s="31"/>
      <c r="R1046" s="31"/>
      <c r="S1046" s="31"/>
      <c r="T1046" s="31"/>
      <c r="U1046" s="31"/>
      <c r="V1046" s="31"/>
      <c r="W1046" s="31"/>
      <c r="X1046" s="31"/>
      <c r="Y1046" s="31"/>
      <c r="Z1046" s="31"/>
    </row>
    <row r="1047" spans="1:26" ht="12.75" customHeight="1" x14ac:dyDescent="0.3">
      <c r="A1047" s="51" t="str">
        <f>IF(OR(Payment!prev_total_owed&lt;=0,Payment!prev_total_owed=""),"",Payment!prev_pmt_num+1)</f>
        <v/>
      </c>
      <c r="B1047" s="84"/>
      <c r="C1047" s="99"/>
      <c r="D1047" s="100"/>
      <c r="E1047" s="58" t="str">
        <f>IF(B1047="","",ROUND((B1047-Payment!prev_date)*$N$8*Payment!prev_prin_balance,2))</f>
        <v/>
      </c>
      <c r="F1047" s="56"/>
      <c r="G1047" s="99"/>
      <c r="H1047" s="99"/>
      <c r="I1047" s="58" t="str">
        <f>IF(B1047="","",Payment!prev_fee_balance+G1047-H1047)</f>
        <v/>
      </c>
      <c r="J1047" s="58" t="str">
        <f>IF(B1047="","",IF(ISBLANK(D1047),MIN(C1047-H1047,Payment!prev_int_balance+E1047),0))</f>
        <v/>
      </c>
      <c r="K1047" s="58" t="str">
        <f>IF(B1047="","",(Payment!prev_int_balance+E1047)-J1047)</f>
        <v/>
      </c>
      <c r="L1047" s="58" t="str">
        <f t="shared" si="0"/>
        <v/>
      </c>
      <c r="M1047" s="58" t="str">
        <f>IF(B1047="","",Payment!prev_prin_balance-L1047)</f>
        <v/>
      </c>
      <c r="N1047" s="58" t="str">
        <f t="shared" si="1"/>
        <v/>
      </c>
      <c r="O1047" s="31"/>
      <c r="P1047" s="78"/>
      <c r="Q1047" s="31"/>
      <c r="R1047" s="31"/>
      <c r="S1047" s="31"/>
      <c r="T1047" s="31"/>
      <c r="U1047" s="31"/>
      <c r="V1047" s="31"/>
      <c r="W1047" s="31"/>
      <c r="X1047" s="31"/>
      <c r="Y1047" s="31"/>
      <c r="Z1047" s="31"/>
    </row>
    <row r="1048" spans="1:26" ht="12.75" customHeight="1" x14ac:dyDescent="0.3">
      <c r="A1048" s="51" t="str">
        <f>IF(OR(Payment!prev_total_owed&lt;=0,Payment!prev_total_owed=""),"",Payment!prev_pmt_num+1)</f>
        <v/>
      </c>
      <c r="B1048" s="84"/>
      <c r="C1048" s="99"/>
      <c r="D1048" s="100"/>
      <c r="E1048" s="58" t="str">
        <f>IF(B1048="","",ROUND((B1048-Payment!prev_date)*$N$8*Payment!prev_prin_balance,2))</f>
        <v/>
      </c>
      <c r="F1048" s="56"/>
      <c r="G1048" s="99"/>
      <c r="H1048" s="99"/>
      <c r="I1048" s="58" t="str">
        <f>IF(B1048="","",Payment!prev_fee_balance+G1048-H1048)</f>
        <v/>
      </c>
      <c r="J1048" s="58" t="str">
        <f>IF(B1048="","",IF(ISBLANK(D1048),MIN(C1048-H1048,Payment!prev_int_balance+E1048),0))</f>
        <v/>
      </c>
      <c r="K1048" s="58" t="str">
        <f>IF(B1048="","",(Payment!prev_int_balance+E1048)-J1048)</f>
        <v/>
      </c>
      <c r="L1048" s="58" t="str">
        <f t="shared" si="0"/>
        <v/>
      </c>
      <c r="M1048" s="58" t="str">
        <f>IF(B1048="","",Payment!prev_prin_balance-L1048)</f>
        <v/>
      </c>
      <c r="N1048" s="58" t="str">
        <f t="shared" si="1"/>
        <v/>
      </c>
      <c r="O1048" s="31"/>
      <c r="P1048" s="78"/>
      <c r="Q1048" s="31"/>
      <c r="R1048" s="31"/>
      <c r="S1048" s="31"/>
      <c r="T1048" s="31"/>
      <c r="U1048" s="31"/>
      <c r="V1048" s="31"/>
      <c r="W1048" s="31"/>
      <c r="X1048" s="31"/>
      <c r="Y1048" s="31"/>
      <c r="Z1048" s="31"/>
    </row>
    <row r="1049" spans="1:26" ht="12.75" customHeight="1" x14ac:dyDescent="0.3">
      <c r="A1049" s="51" t="str">
        <f>IF(OR(Payment!prev_total_owed&lt;=0,Payment!prev_total_owed=""),"",Payment!prev_pmt_num+1)</f>
        <v/>
      </c>
      <c r="B1049" s="84"/>
      <c r="C1049" s="99"/>
      <c r="D1049" s="100"/>
      <c r="E1049" s="58" t="str">
        <f>IF(B1049="","",ROUND((B1049-Payment!prev_date)*$N$8*Payment!prev_prin_balance,2))</f>
        <v/>
      </c>
      <c r="F1049" s="56"/>
      <c r="G1049" s="99"/>
      <c r="H1049" s="99"/>
      <c r="I1049" s="58" t="str">
        <f>IF(B1049="","",Payment!prev_fee_balance+G1049-H1049)</f>
        <v/>
      </c>
      <c r="J1049" s="58" t="str">
        <f>IF(B1049="","",IF(ISBLANK(D1049),MIN(C1049-H1049,Payment!prev_int_balance+E1049),0))</f>
        <v/>
      </c>
      <c r="K1049" s="58" t="str">
        <f>IF(B1049="","",(Payment!prev_int_balance+E1049)-J1049)</f>
        <v/>
      </c>
      <c r="L1049" s="58" t="str">
        <f t="shared" si="0"/>
        <v/>
      </c>
      <c r="M1049" s="58" t="str">
        <f>IF(B1049="","",Payment!prev_prin_balance-L1049)</f>
        <v/>
      </c>
      <c r="N1049" s="58" t="str">
        <f t="shared" si="1"/>
        <v/>
      </c>
      <c r="O1049" s="31"/>
      <c r="P1049" s="78"/>
      <c r="Q1049" s="31"/>
      <c r="R1049" s="31"/>
      <c r="S1049" s="31"/>
      <c r="T1049" s="31"/>
      <c r="U1049" s="31"/>
      <c r="V1049" s="31"/>
      <c r="W1049" s="31"/>
      <c r="X1049" s="31"/>
      <c r="Y1049" s="31"/>
      <c r="Z1049" s="31"/>
    </row>
    <row r="1050" spans="1:26" ht="12.75" customHeight="1" x14ac:dyDescent="0.3">
      <c r="A1050" s="51" t="str">
        <f>IF(OR(Payment!prev_total_owed&lt;=0,Payment!prev_total_owed=""),"",Payment!prev_pmt_num+1)</f>
        <v/>
      </c>
      <c r="B1050" s="84"/>
      <c r="C1050" s="99"/>
      <c r="D1050" s="100"/>
      <c r="E1050" s="58" t="str">
        <f>IF(B1050="","",ROUND((B1050-Payment!prev_date)*$N$8*Payment!prev_prin_balance,2))</f>
        <v/>
      </c>
      <c r="F1050" s="56"/>
      <c r="G1050" s="99"/>
      <c r="H1050" s="99"/>
      <c r="I1050" s="58" t="str">
        <f>IF(B1050="","",Payment!prev_fee_balance+G1050-H1050)</f>
        <v/>
      </c>
      <c r="J1050" s="58" t="str">
        <f>IF(B1050="","",IF(ISBLANK(D1050),MIN(C1050-H1050,Payment!prev_int_balance+E1050),0))</f>
        <v/>
      </c>
      <c r="K1050" s="58" t="str">
        <f>IF(B1050="","",(Payment!prev_int_balance+E1050)-J1050)</f>
        <v/>
      </c>
      <c r="L1050" s="58" t="str">
        <f t="shared" si="0"/>
        <v/>
      </c>
      <c r="M1050" s="58" t="str">
        <f>IF(B1050="","",Payment!prev_prin_balance-L1050)</f>
        <v/>
      </c>
      <c r="N1050" s="58" t="str">
        <f t="shared" si="1"/>
        <v/>
      </c>
      <c r="O1050" s="31"/>
      <c r="P1050" s="78"/>
      <c r="Q1050" s="31"/>
      <c r="R1050" s="31"/>
      <c r="S1050" s="31"/>
      <c r="T1050" s="31"/>
      <c r="U1050" s="31"/>
      <c r="V1050" s="31"/>
      <c r="W1050" s="31"/>
      <c r="X1050" s="31"/>
      <c r="Y1050" s="31"/>
      <c r="Z1050" s="31"/>
    </row>
    <row r="1051" spans="1:26" ht="12.75" customHeight="1" x14ac:dyDescent="0.3">
      <c r="A1051" s="51" t="str">
        <f>IF(OR(Payment!prev_total_owed&lt;=0,Payment!prev_total_owed=""),"",Payment!prev_pmt_num+1)</f>
        <v/>
      </c>
      <c r="B1051" s="84"/>
      <c r="C1051" s="99"/>
      <c r="D1051" s="100"/>
      <c r="E1051" s="58" t="str">
        <f>IF(B1051="","",ROUND((B1051-Payment!prev_date)*$N$8*Payment!prev_prin_balance,2))</f>
        <v/>
      </c>
      <c r="F1051" s="56"/>
      <c r="G1051" s="99"/>
      <c r="H1051" s="99"/>
      <c r="I1051" s="58" t="str">
        <f>IF(B1051="","",Payment!prev_fee_balance+G1051-H1051)</f>
        <v/>
      </c>
      <c r="J1051" s="58" t="str">
        <f>IF(B1051="","",IF(ISBLANK(D1051),MIN(C1051-H1051,Payment!prev_int_balance+E1051),0))</f>
        <v/>
      </c>
      <c r="K1051" s="58" t="str">
        <f>IF(B1051="","",(Payment!prev_int_balance+E1051)-J1051)</f>
        <v/>
      </c>
      <c r="L1051" s="58" t="str">
        <f t="shared" si="0"/>
        <v/>
      </c>
      <c r="M1051" s="58" t="str">
        <f>IF(B1051="","",Payment!prev_prin_balance-L1051)</f>
        <v/>
      </c>
      <c r="N1051" s="58" t="str">
        <f t="shared" si="1"/>
        <v/>
      </c>
      <c r="O1051" s="31"/>
      <c r="P1051" s="78"/>
      <c r="Q1051" s="31"/>
      <c r="R1051" s="31"/>
      <c r="S1051" s="31"/>
      <c r="T1051" s="31"/>
      <c r="U1051" s="31"/>
      <c r="V1051" s="31"/>
      <c r="W1051" s="31"/>
      <c r="X1051" s="31"/>
      <c r="Y1051" s="31"/>
      <c r="Z1051" s="31"/>
    </row>
    <row r="1052" spans="1:26" ht="12.75" customHeight="1" x14ac:dyDescent="0.3">
      <c r="A1052" s="51" t="str">
        <f>IF(OR(Payment!prev_total_owed&lt;=0,Payment!prev_total_owed=""),"",Payment!prev_pmt_num+1)</f>
        <v/>
      </c>
      <c r="B1052" s="84"/>
      <c r="C1052" s="99"/>
      <c r="D1052" s="100"/>
      <c r="E1052" s="58" t="str">
        <f>IF(B1052="","",ROUND((B1052-Payment!prev_date)*$N$8*Payment!prev_prin_balance,2))</f>
        <v/>
      </c>
      <c r="F1052" s="56"/>
      <c r="G1052" s="99"/>
      <c r="H1052" s="99"/>
      <c r="I1052" s="58" t="str">
        <f>IF(B1052="","",Payment!prev_fee_balance+G1052-H1052)</f>
        <v/>
      </c>
      <c r="J1052" s="58" t="str">
        <f>IF(B1052="","",IF(ISBLANK(D1052),MIN(C1052-H1052,Payment!prev_int_balance+E1052),0))</f>
        <v/>
      </c>
      <c r="K1052" s="58" t="str">
        <f>IF(B1052="","",(Payment!prev_int_balance+E1052)-J1052)</f>
        <v/>
      </c>
      <c r="L1052" s="58" t="str">
        <f t="shared" si="0"/>
        <v/>
      </c>
      <c r="M1052" s="58" t="str">
        <f>IF(B1052="","",Payment!prev_prin_balance-L1052)</f>
        <v/>
      </c>
      <c r="N1052" s="58" t="str">
        <f t="shared" si="1"/>
        <v/>
      </c>
      <c r="O1052" s="31"/>
      <c r="P1052" s="78"/>
      <c r="Q1052" s="31"/>
      <c r="R1052" s="31"/>
      <c r="S1052" s="31"/>
      <c r="T1052" s="31"/>
      <c r="U1052" s="31"/>
      <c r="V1052" s="31"/>
      <c r="W1052" s="31"/>
      <c r="X1052" s="31"/>
      <c r="Y1052" s="31"/>
      <c r="Z1052" s="31"/>
    </row>
    <row r="1053" spans="1:26" ht="12.75" customHeight="1" x14ac:dyDescent="0.3">
      <c r="A1053" s="51" t="str">
        <f>IF(OR(Payment!prev_total_owed&lt;=0,Payment!prev_total_owed=""),"",Payment!prev_pmt_num+1)</f>
        <v/>
      </c>
      <c r="B1053" s="84"/>
      <c r="C1053" s="99"/>
      <c r="D1053" s="100"/>
      <c r="E1053" s="58" t="str">
        <f>IF(B1053="","",ROUND((B1053-Payment!prev_date)*$N$8*Payment!prev_prin_balance,2))</f>
        <v/>
      </c>
      <c r="F1053" s="56"/>
      <c r="G1053" s="99"/>
      <c r="H1053" s="99"/>
      <c r="I1053" s="58" t="str">
        <f>IF(B1053="","",Payment!prev_fee_balance+G1053-H1053)</f>
        <v/>
      </c>
      <c r="J1053" s="58" t="str">
        <f>IF(B1053="","",IF(ISBLANK(D1053),MIN(C1053-H1053,Payment!prev_int_balance+E1053),0))</f>
        <v/>
      </c>
      <c r="K1053" s="58" t="str">
        <f>IF(B1053="","",(Payment!prev_int_balance+E1053)-J1053)</f>
        <v/>
      </c>
      <c r="L1053" s="58" t="str">
        <f t="shared" si="0"/>
        <v/>
      </c>
      <c r="M1053" s="58" t="str">
        <f>IF(B1053="","",Payment!prev_prin_balance-L1053)</f>
        <v/>
      </c>
      <c r="N1053" s="58" t="str">
        <f t="shared" si="1"/>
        <v/>
      </c>
      <c r="O1053" s="31"/>
      <c r="P1053" s="78"/>
      <c r="Q1053" s="31"/>
      <c r="R1053" s="31"/>
      <c r="S1053" s="31"/>
      <c r="T1053" s="31"/>
      <c r="U1053" s="31"/>
      <c r="V1053" s="31"/>
      <c r="W1053" s="31"/>
      <c r="X1053" s="31"/>
      <c r="Y1053" s="31"/>
      <c r="Z1053" s="31"/>
    </row>
    <row r="1054" spans="1:26" ht="12.75" customHeight="1" x14ac:dyDescent="0.3">
      <c r="A1054" s="51" t="str">
        <f>IF(OR(Payment!prev_total_owed&lt;=0,Payment!prev_total_owed=""),"",Payment!prev_pmt_num+1)</f>
        <v/>
      </c>
      <c r="B1054" s="84"/>
      <c r="C1054" s="99"/>
      <c r="D1054" s="100"/>
      <c r="E1054" s="58" t="str">
        <f>IF(B1054="","",ROUND((B1054-Payment!prev_date)*$N$8*Payment!prev_prin_balance,2))</f>
        <v/>
      </c>
      <c r="F1054" s="56"/>
      <c r="G1054" s="99"/>
      <c r="H1054" s="99"/>
      <c r="I1054" s="58" t="str">
        <f>IF(B1054="","",Payment!prev_fee_balance+G1054-H1054)</f>
        <v/>
      </c>
      <c r="J1054" s="58" t="str">
        <f>IF(B1054="","",IF(ISBLANK(D1054),MIN(C1054-H1054,Payment!prev_int_balance+E1054),0))</f>
        <v/>
      </c>
      <c r="K1054" s="58" t="str">
        <f>IF(B1054="","",(Payment!prev_int_balance+E1054)-J1054)</f>
        <v/>
      </c>
      <c r="L1054" s="58" t="str">
        <f t="shared" si="0"/>
        <v/>
      </c>
      <c r="M1054" s="58" t="str">
        <f>IF(B1054="","",Payment!prev_prin_balance-L1054)</f>
        <v/>
      </c>
      <c r="N1054" s="58" t="str">
        <f t="shared" si="1"/>
        <v/>
      </c>
      <c r="O1054" s="31"/>
      <c r="P1054" s="78"/>
      <c r="Q1054" s="31"/>
      <c r="R1054" s="31"/>
      <c r="S1054" s="31"/>
      <c r="T1054" s="31"/>
      <c r="U1054" s="31"/>
      <c r="V1054" s="31"/>
      <c r="W1054" s="31"/>
      <c r="X1054" s="31"/>
      <c r="Y1054" s="31"/>
      <c r="Z1054" s="31"/>
    </row>
    <row r="1055" spans="1:26" ht="12.75" customHeight="1" x14ac:dyDescent="0.3">
      <c r="A1055" s="51" t="str">
        <f>IF(OR(Payment!prev_total_owed&lt;=0,Payment!prev_total_owed=""),"",Payment!prev_pmt_num+1)</f>
        <v/>
      </c>
      <c r="B1055" s="84"/>
      <c r="C1055" s="99"/>
      <c r="D1055" s="100"/>
      <c r="E1055" s="58" t="str">
        <f>IF(B1055="","",ROUND((B1055-Payment!prev_date)*$N$8*Payment!prev_prin_balance,2))</f>
        <v/>
      </c>
      <c r="F1055" s="56"/>
      <c r="G1055" s="99"/>
      <c r="H1055" s="99"/>
      <c r="I1055" s="58" t="str">
        <f>IF(B1055="","",Payment!prev_fee_balance+G1055-H1055)</f>
        <v/>
      </c>
      <c r="J1055" s="58" t="str">
        <f>IF(B1055="","",IF(ISBLANK(D1055),MIN(C1055-H1055,Payment!prev_int_balance+E1055),0))</f>
        <v/>
      </c>
      <c r="K1055" s="58" t="str">
        <f>IF(B1055="","",(Payment!prev_int_balance+E1055)-J1055)</f>
        <v/>
      </c>
      <c r="L1055" s="58" t="str">
        <f t="shared" si="0"/>
        <v/>
      </c>
      <c r="M1055" s="58" t="str">
        <f>IF(B1055="","",Payment!prev_prin_balance-L1055)</f>
        <v/>
      </c>
      <c r="N1055" s="58" t="str">
        <f t="shared" si="1"/>
        <v/>
      </c>
      <c r="O1055" s="31"/>
      <c r="P1055" s="78"/>
      <c r="Q1055" s="31"/>
      <c r="R1055" s="31"/>
      <c r="S1055" s="31"/>
      <c r="T1055" s="31"/>
      <c r="U1055" s="31"/>
      <c r="V1055" s="31"/>
      <c r="W1055" s="31"/>
      <c r="X1055" s="31"/>
      <c r="Y1055" s="31"/>
      <c r="Z1055" s="31"/>
    </row>
    <row r="1056" spans="1:26" ht="12.75" customHeight="1" x14ac:dyDescent="0.3">
      <c r="A1056" s="51" t="str">
        <f>IF(OR(Payment!prev_total_owed&lt;=0,Payment!prev_total_owed=""),"",Payment!prev_pmt_num+1)</f>
        <v/>
      </c>
      <c r="B1056" s="84"/>
      <c r="C1056" s="99"/>
      <c r="D1056" s="100"/>
      <c r="E1056" s="58" t="str">
        <f>IF(B1056="","",ROUND((B1056-Payment!prev_date)*$N$8*Payment!prev_prin_balance,2))</f>
        <v/>
      </c>
      <c r="F1056" s="56"/>
      <c r="G1056" s="99"/>
      <c r="H1056" s="99"/>
      <c r="I1056" s="58" t="str">
        <f>IF(B1056="","",Payment!prev_fee_balance+G1056-H1056)</f>
        <v/>
      </c>
      <c r="J1056" s="58" t="str">
        <f>IF(B1056="","",IF(ISBLANK(D1056),MIN(C1056-H1056,Payment!prev_int_balance+E1056),0))</f>
        <v/>
      </c>
      <c r="K1056" s="58" t="str">
        <f>IF(B1056="","",(Payment!prev_int_balance+E1056)-J1056)</f>
        <v/>
      </c>
      <c r="L1056" s="58" t="str">
        <f t="shared" si="0"/>
        <v/>
      </c>
      <c r="M1056" s="58" t="str">
        <f>IF(B1056="","",Payment!prev_prin_balance-L1056)</f>
        <v/>
      </c>
      <c r="N1056" s="58" t="str">
        <f t="shared" si="1"/>
        <v/>
      </c>
      <c r="O1056" s="31"/>
      <c r="P1056" s="78"/>
      <c r="Q1056" s="31"/>
      <c r="R1056" s="31"/>
      <c r="S1056" s="31"/>
      <c r="T1056" s="31"/>
      <c r="U1056" s="31"/>
      <c r="V1056" s="31"/>
      <c r="W1056" s="31"/>
      <c r="X1056" s="31"/>
      <c r="Y1056" s="31"/>
      <c r="Z1056" s="31"/>
    </row>
    <row r="1057" spans="1:26" ht="12.75" customHeight="1" x14ac:dyDescent="0.3">
      <c r="A1057" s="51" t="str">
        <f>IF(OR(Payment!prev_total_owed&lt;=0,Payment!prev_total_owed=""),"",Payment!prev_pmt_num+1)</f>
        <v/>
      </c>
      <c r="B1057" s="84"/>
      <c r="C1057" s="99"/>
      <c r="D1057" s="100"/>
      <c r="E1057" s="58" t="str">
        <f>IF(B1057="","",ROUND((B1057-Payment!prev_date)*$N$8*Payment!prev_prin_balance,2))</f>
        <v/>
      </c>
      <c r="F1057" s="56"/>
      <c r="G1057" s="99"/>
      <c r="H1057" s="99"/>
      <c r="I1057" s="58" t="str">
        <f>IF(B1057="","",Payment!prev_fee_balance+G1057-H1057)</f>
        <v/>
      </c>
      <c r="J1057" s="58" t="str">
        <f>IF(B1057="","",IF(ISBLANK(D1057),MIN(C1057-H1057,Payment!prev_int_balance+E1057),0))</f>
        <v/>
      </c>
      <c r="K1057" s="58" t="str">
        <f>IF(B1057="","",(Payment!prev_int_balance+E1057)-J1057)</f>
        <v/>
      </c>
      <c r="L1057" s="58" t="str">
        <f t="shared" si="0"/>
        <v/>
      </c>
      <c r="M1057" s="58" t="str">
        <f>IF(B1057="","",Payment!prev_prin_balance-L1057)</f>
        <v/>
      </c>
      <c r="N1057" s="58" t="str">
        <f t="shared" si="1"/>
        <v/>
      </c>
      <c r="O1057" s="31"/>
      <c r="P1057" s="78"/>
      <c r="Q1057" s="31"/>
      <c r="R1057" s="31"/>
      <c r="S1057" s="31"/>
      <c r="T1057" s="31"/>
      <c r="U1057" s="31"/>
      <c r="V1057" s="31"/>
      <c r="W1057" s="31"/>
      <c r="X1057" s="31"/>
      <c r="Y1057" s="31"/>
      <c r="Z1057" s="31"/>
    </row>
    <row r="1058" spans="1:26" ht="12.75" customHeight="1" x14ac:dyDescent="0.3">
      <c r="A1058" s="51" t="str">
        <f>IF(OR(Payment!prev_total_owed&lt;=0,Payment!prev_total_owed=""),"",Payment!prev_pmt_num+1)</f>
        <v/>
      </c>
      <c r="B1058" s="85"/>
      <c r="C1058" s="101"/>
      <c r="D1058" s="75"/>
      <c r="E1058" s="75"/>
      <c r="F1058" s="75"/>
      <c r="G1058" s="75"/>
      <c r="H1058" s="75"/>
      <c r="I1058" s="75"/>
      <c r="J1058" s="75"/>
      <c r="K1058" s="75"/>
      <c r="L1058" s="75"/>
      <c r="M1058" s="75"/>
      <c r="N1058" s="75"/>
      <c r="O1058" s="31"/>
      <c r="P1058" s="78"/>
      <c r="Q1058" s="31"/>
      <c r="R1058" s="31"/>
      <c r="S1058" s="31"/>
      <c r="T1058" s="31"/>
      <c r="U1058" s="31"/>
      <c r="V1058" s="31"/>
      <c r="W1058" s="31"/>
      <c r="X1058" s="31"/>
      <c r="Y1058" s="31"/>
      <c r="Z1058" s="31"/>
    </row>
  </sheetData>
  <mergeCells count="6">
    <mergeCell ref="P22:P25"/>
    <mergeCell ref="A8:D8"/>
    <mergeCell ref="A9:D9"/>
    <mergeCell ref="A10:D10"/>
    <mergeCell ref="A11:D11"/>
    <mergeCell ref="A13:D13"/>
  </mergeCells>
  <printOptions horizontalCentered="1"/>
  <pageMargins left="0.35" right="0.35" top="0.5" bottom="0.5" header="0" footer="0"/>
  <pageSetup scale="98" fitToHeight="0" orientation="portrait" r:id="rId1"/>
  <headerFooter>
    <oddFooter>&amp;Lhttps://www.vertex42.com/Calculators/simple-interest-loan.html&amp;RPage &amp;P of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x14ac:dyDescent="0.2"/>
  <cols>
    <col min="1" max="1" width="10.5703125" customWidth="1"/>
    <col min="2" max="2" width="76.5703125" customWidth="1"/>
    <col min="3" max="3" width="3.7109375" customWidth="1"/>
    <col min="4" max="4" width="10.28515625" customWidth="1"/>
    <col min="5" max="26" width="9.140625" customWidth="1"/>
  </cols>
  <sheetData>
    <row r="1" spans="1:26" ht="31.5" customHeight="1" x14ac:dyDescent="0.2">
      <c r="A1" s="2" t="s">
        <v>65</v>
      </c>
      <c r="B1" s="3"/>
      <c r="C1" s="4"/>
      <c r="D1" s="1"/>
      <c r="E1" s="1"/>
      <c r="F1" s="1"/>
      <c r="G1" s="1"/>
      <c r="H1" s="1"/>
      <c r="I1" s="1"/>
      <c r="J1" s="1"/>
      <c r="K1" s="1"/>
      <c r="L1" s="1"/>
      <c r="M1" s="1"/>
      <c r="N1" s="1"/>
      <c r="O1" s="1"/>
      <c r="P1" s="1"/>
      <c r="Q1" s="1"/>
      <c r="R1" s="1"/>
      <c r="S1" s="1"/>
      <c r="T1" s="1"/>
      <c r="U1" s="1"/>
      <c r="V1" s="1"/>
      <c r="W1" s="1"/>
      <c r="X1" s="1"/>
      <c r="Y1" s="1"/>
      <c r="Z1" s="1"/>
    </row>
    <row r="2" spans="1:26" ht="12.75" customHeight="1" x14ac:dyDescent="0.2">
      <c r="A2" s="5"/>
      <c r="B2" s="1"/>
      <c r="C2" s="6"/>
      <c r="D2" s="1"/>
      <c r="E2" s="1"/>
      <c r="F2" s="1"/>
      <c r="G2" s="1"/>
      <c r="H2" s="1"/>
      <c r="I2" s="1"/>
      <c r="J2" s="1"/>
      <c r="K2" s="1"/>
      <c r="L2" s="1"/>
      <c r="M2" s="1"/>
      <c r="N2" s="1"/>
      <c r="O2" s="1"/>
      <c r="P2" s="1"/>
      <c r="Q2" s="1"/>
      <c r="R2" s="1"/>
      <c r="S2" s="1"/>
      <c r="T2" s="1"/>
      <c r="U2" s="1"/>
      <c r="V2" s="1"/>
      <c r="W2" s="1"/>
      <c r="X2" s="1"/>
      <c r="Y2" s="1"/>
      <c r="Z2" s="1"/>
    </row>
    <row r="3" spans="1:26" ht="12.75" customHeight="1" x14ac:dyDescent="0.2">
      <c r="A3" s="1"/>
      <c r="B3" s="7"/>
      <c r="C3" s="1"/>
      <c r="D3" s="1"/>
      <c r="E3" s="1"/>
      <c r="F3" s="1"/>
      <c r="G3" s="1"/>
      <c r="H3" s="1"/>
      <c r="I3" s="1"/>
      <c r="J3" s="1"/>
      <c r="K3" s="1"/>
      <c r="L3" s="1"/>
      <c r="M3" s="1"/>
      <c r="N3" s="1"/>
      <c r="O3" s="1"/>
      <c r="P3" s="1"/>
      <c r="Q3" s="1"/>
      <c r="R3" s="1"/>
      <c r="S3" s="1"/>
      <c r="T3" s="1"/>
      <c r="U3" s="1"/>
      <c r="V3" s="1"/>
      <c r="W3" s="1"/>
      <c r="X3" s="1"/>
      <c r="Y3" s="1"/>
      <c r="Z3" s="1"/>
    </row>
    <row r="4" spans="1:26" ht="12.75" customHeight="1" x14ac:dyDescent="0.25">
      <c r="A4" s="8" t="s">
        <v>66</v>
      </c>
      <c r="B4" s="9"/>
      <c r="C4" s="1"/>
      <c r="D4" s="1"/>
      <c r="E4" s="10"/>
      <c r="F4" s="1"/>
      <c r="G4" s="1"/>
      <c r="H4" s="1"/>
      <c r="I4" s="1"/>
      <c r="J4" s="1"/>
      <c r="K4" s="1"/>
      <c r="L4" s="1"/>
      <c r="M4" s="1"/>
      <c r="N4" s="1"/>
      <c r="O4" s="1"/>
      <c r="P4" s="1"/>
      <c r="Q4" s="1"/>
      <c r="R4" s="1"/>
      <c r="S4" s="1"/>
      <c r="T4" s="1"/>
      <c r="U4" s="1"/>
      <c r="V4" s="1"/>
      <c r="W4" s="1"/>
      <c r="X4" s="1"/>
      <c r="Y4" s="1"/>
      <c r="Z4" s="1"/>
    </row>
    <row r="5" spans="1:26" ht="12.75" customHeight="1" x14ac:dyDescent="0.2">
      <c r="A5" s="1"/>
      <c r="B5" s="9" t="s">
        <v>67</v>
      </c>
      <c r="C5" s="1"/>
      <c r="D5" s="1"/>
      <c r="E5" s="1"/>
      <c r="F5" s="1"/>
      <c r="G5" s="1"/>
      <c r="H5" s="1"/>
      <c r="I5" s="1"/>
      <c r="J5" s="1"/>
      <c r="K5" s="1"/>
      <c r="L5" s="1"/>
      <c r="M5" s="1"/>
      <c r="N5" s="1"/>
      <c r="O5" s="1"/>
      <c r="P5" s="1"/>
      <c r="Q5" s="1"/>
      <c r="R5" s="1"/>
      <c r="S5" s="1"/>
      <c r="T5" s="1"/>
      <c r="U5" s="1"/>
      <c r="V5" s="1"/>
      <c r="W5" s="1"/>
      <c r="X5" s="1"/>
      <c r="Y5" s="1"/>
      <c r="Z5" s="1"/>
    </row>
    <row r="6" spans="1:26" ht="12.75" customHeight="1" x14ac:dyDescent="0.2">
      <c r="A6" s="1"/>
      <c r="B6" s="9"/>
      <c r="C6" s="1"/>
      <c r="D6" s="1"/>
      <c r="E6" s="1"/>
      <c r="F6" s="1"/>
      <c r="G6" s="1"/>
      <c r="H6" s="1"/>
      <c r="I6" s="1"/>
      <c r="J6" s="1"/>
      <c r="K6" s="1"/>
      <c r="L6" s="1"/>
      <c r="M6" s="1"/>
      <c r="N6" s="1"/>
      <c r="O6" s="1"/>
      <c r="P6" s="1"/>
      <c r="Q6" s="1"/>
      <c r="R6" s="1"/>
      <c r="S6" s="1"/>
      <c r="T6" s="1"/>
      <c r="U6" s="1"/>
      <c r="V6" s="1"/>
      <c r="W6" s="1"/>
      <c r="X6" s="1"/>
      <c r="Y6" s="1"/>
      <c r="Z6" s="1"/>
    </row>
    <row r="7" spans="1:26" ht="12.75" customHeight="1" x14ac:dyDescent="0.2">
      <c r="A7" s="1"/>
      <c r="B7" s="9"/>
      <c r="C7" s="1"/>
      <c r="D7" s="1"/>
      <c r="E7" s="1"/>
      <c r="F7" s="1"/>
      <c r="G7" s="1"/>
      <c r="H7" s="1"/>
      <c r="I7" s="1"/>
      <c r="J7" s="1"/>
      <c r="K7" s="1"/>
      <c r="L7" s="1"/>
      <c r="M7" s="1"/>
      <c r="N7" s="1"/>
      <c r="O7" s="1"/>
      <c r="P7" s="1"/>
      <c r="Q7" s="1"/>
      <c r="R7" s="1"/>
      <c r="S7" s="1"/>
      <c r="T7" s="1"/>
      <c r="U7" s="1"/>
      <c r="V7" s="1"/>
      <c r="W7" s="1"/>
      <c r="X7" s="1"/>
      <c r="Y7" s="1"/>
      <c r="Z7" s="1"/>
    </row>
    <row r="8" spans="1:26" ht="12.75" customHeight="1" x14ac:dyDescent="0.2">
      <c r="A8" s="1"/>
      <c r="B8" s="11"/>
      <c r="C8" s="1"/>
      <c r="D8" s="1"/>
      <c r="E8" s="1"/>
      <c r="F8" s="1"/>
      <c r="G8" s="1"/>
      <c r="H8" s="1"/>
      <c r="I8" s="1"/>
      <c r="J8" s="1"/>
      <c r="K8" s="1"/>
      <c r="L8" s="1"/>
      <c r="M8" s="1"/>
      <c r="N8" s="1"/>
      <c r="O8" s="1"/>
      <c r="P8" s="1"/>
      <c r="Q8" s="1"/>
      <c r="R8" s="1"/>
      <c r="S8" s="1"/>
      <c r="T8" s="1"/>
      <c r="U8" s="1"/>
      <c r="V8" s="1"/>
      <c r="W8" s="1"/>
      <c r="X8" s="1"/>
      <c r="Y8" s="1"/>
      <c r="Z8" s="1"/>
    </row>
    <row r="9" spans="1:26" ht="12.75" customHeight="1" x14ac:dyDescent="0.2">
      <c r="A9" s="1"/>
      <c r="B9" s="9"/>
      <c r="C9" s="1"/>
      <c r="D9" s="1"/>
      <c r="E9" s="1"/>
      <c r="F9" s="1"/>
      <c r="G9" s="1"/>
      <c r="H9" s="1"/>
      <c r="I9" s="1"/>
      <c r="J9" s="1"/>
      <c r="K9" s="1"/>
      <c r="L9" s="1"/>
      <c r="M9" s="1"/>
      <c r="N9" s="1"/>
      <c r="O9" s="1"/>
      <c r="P9" s="1"/>
      <c r="Q9" s="1"/>
      <c r="R9" s="1"/>
      <c r="S9" s="1"/>
      <c r="T9" s="1"/>
      <c r="U9" s="1"/>
      <c r="V9" s="1"/>
      <c r="W9" s="1"/>
      <c r="X9" s="1"/>
      <c r="Y9" s="1"/>
      <c r="Z9" s="1"/>
    </row>
    <row r="10" spans="1:26" ht="12.75" customHeight="1" x14ac:dyDescent="0.2">
      <c r="A10" s="1"/>
      <c r="B10" s="9" t="s">
        <v>68</v>
      </c>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2">
      <c r="A11" s="1"/>
      <c r="B11" s="12"/>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2">
      <c r="A12" s="1"/>
      <c r="B12" s="9"/>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25">
      <c r="A13" s="8" t="s">
        <v>69</v>
      </c>
      <c r="B13" s="9"/>
      <c r="C13" s="1"/>
      <c r="D13" s="1"/>
      <c r="E13" s="10"/>
      <c r="F13" s="1"/>
      <c r="G13" s="1"/>
      <c r="H13" s="1"/>
      <c r="I13" s="1"/>
      <c r="J13" s="1"/>
      <c r="K13" s="1"/>
      <c r="L13" s="1"/>
      <c r="M13" s="1"/>
      <c r="N13" s="1"/>
      <c r="O13" s="1"/>
      <c r="P13" s="1"/>
      <c r="Q13" s="1"/>
      <c r="R13" s="1"/>
      <c r="S13" s="1"/>
      <c r="T13" s="1"/>
      <c r="U13" s="1"/>
      <c r="V13" s="1"/>
      <c r="W13" s="1"/>
      <c r="X13" s="1"/>
      <c r="Y13" s="1"/>
      <c r="Z13" s="1"/>
    </row>
    <row r="14" spans="1:26" ht="12.75" customHeight="1" x14ac:dyDescent="0.25">
      <c r="A14" s="1"/>
      <c r="B14" s="9" t="s">
        <v>70</v>
      </c>
      <c r="C14" s="1"/>
      <c r="D14" s="1"/>
      <c r="E14" s="10"/>
      <c r="F14" s="1"/>
      <c r="G14" s="1"/>
      <c r="H14" s="1"/>
      <c r="I14" s="1"/>
      <c r="J14" s="1"/>
      <c r="K14" s="1"/>
      <c r="L14" s="1"/>
      <c r="M14" s="1"/>
      <c r="N14" s="1"/>
      <c r="O14" s="1"/>
      <c r="P14" s="1"/>
      <c r="Q14" s="1"/>
      <c r="R14" s="1"/>
      <c r="S14" s="1"/>
      <c r="T14" s="1"/>
      <c r="U14" s="1"/>
      <c r="V14" s="1"/>
      <c r="W14" s="1"/>
      <c r="X14" s="1"/>
      <c r="Y14" s="1"/>
      <c r="Z14" s="1"/>
    </row>
    <row r="15" spans="1:26" ht="12.75" customHeight="1" x14ac:dyDescent="0.2">
      <c r="A15" s="1"/>
      <c r="B15" s="9"/>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5">
      <c r="A16" s="8" t="s">
        <v>71</v>
      </c>
      <c r="B16" s="9"/>
      <c r="C16" s="1"/>
      <c r="D16" s="1"/>
      <c r="E16" s="10"/>
      <c r="F16" s="1"/>
      <c r="G16" s="1"/>
      <c r="H16" s="1"/>
      <c r="I16" s="1"/>
      <c r="J16" s="1"/>
      <c r="K16" s="1"/>
      <c r="L16" s="1"/>
      <c r="M16" s="1"/>
      <c r="N16" s="1"/>
      <c r="O16" s="1"/>
      <c r="P16" s="1"/>
      <c r="Q16" s="1"/>
      <c r="R16" s="1"/>
      <c r="S16" s="1"/>
      <c r="T16" s="1"/>
      <c r="U16" s="1"/>
      <c r="V16" s="1"/>
      <c r="W16" s="1"/>
      <c r="X16" s="1"/>
      <c r="Y16" s="1"/>
      <c r="Z16" s="1"/>
    </row>
    <row r="17" spans="1:26" ht="12.75" customHeight="1" x14ac:dyDescent="0.25">
      <c r="A17" s="1"/>
      <c r="B17" s="9" t="s">
        <v>72</v>
      </c>
      <c r="C17" s="1"/>
      <c r="D17" s="1"/>
      <c r="E17" s="10"/>
      <c r="F17" s="1"/>
      <c r="G17" s="1"/>
      <c r="H17" s="1"/>
      <c r="I17" s="1"/>
      <c r="J17" s="1"/>
      <c r="K17" s="1"/>
      <c r="L17" s="1"/>
      <c r="M17" s="1"/>
      <c r="N17" s="1"/>
      <c r="O17" s="1"/>
      <c r="P17" s="1"/>
      <c r="Q17" s="1"/>
      <c r="R17" s="1"/>
      <c r="S17" s="1"/>
      <c r="T17" s="1"/>
      <c r="U17" s="1"/>
      <c r="V17" s="1"/>
      <c r="W17" s="1"/>
      <c r="X17" s="1"/>
      <c r="Y17" s="1"/>
      <c r="Z17" s="1"/>
    </row>
    <row r="18" spans="1:26" ht="12.75" customHeight="1" x14ac:dyDescent="0.25">
      <c r="A18" s="1"/>
      <c r="B18" s="9"/>
      <c r="C18" s="1"/>
      <c r="D18" s="1"/>
      <c r="E18" s="10"/>
      <c r="F18" s="1"/>
      <c r="G18" s="1"/>
      <c r="H18" s="1"/>
      <c r="I18" s="1"/>
      <c r="J18" s="1"/>
      <c r="K18" s="1"/>
      <c r="L18" s="1"/>
      <c r="M18" s="1"/>
      <c r="N18" s="1"/>
      <c r="O18" s="1"/>
      <c r="P18" s="1"/>
      <c r="Q18" s="1"/>
      <c r="R18" s="1"/>
      <c r="S18" s="1"/>
      <c r="T18" s="1"/>
      <c r="U18" s="1"/>
      <c r="V18" s="1"/>
      <c r="W18" s="1"/>
      <c r="X18" s="1"/>
      <c r="Y18" s="1"/>
      <c r="Z18" s="1"/>
    </row>
    <row r="19" spans="1:26" ht="12.75" customHeight="1" x14ac:dyDescent="0.25">
      <c r="A19" s="1"/>
      <c r="B19" s="9" t="s">
        <v>73</v>
      </c>
      <c r="C19" s="1"/>
      <c r="D19" s="1"/>
      <c r="E19" s="10"/>
      <c r="F19" s="1"/>
      <c r="G19" s="1"/>
      <c r="H19" s="1"/>
      <c r="I19" s="1"/>
      <c r="J19" s="1"/>
      <c r="K19" s="1"/>
      <c r="L19" s="1"/>
      <c r="M19" s="1"/>
      <c r="N19" s="1"/>
      <c r="O19" s="1"/>
      <c r="P19" s="1"/>
      <c r="Q19" s="1"/>
      <c r="R19" s="1"/>
      <c r="S19" s="1"/>
      <c r="T19" s="1"/>
      <c r="U19" s="1"/>
      <c r="V19" s="1"/>
      <c r="W19" s="1"/>
      <c r="X19" s="1"/>
      <c r="Y19" s="1"/>
      <c r="Z19" s="1"/>
    </row>
    <row r="20" spans="1:26" ht="12.75" customHeight="1" x14ac:dyDescent="0.25">
      <c r="A20" s="1"/>
      <c r="B20" s="9"/>
      <c r="C20" s="1"/>
      <c r="D20" s="1"/>
      <c r="E20" s="10"/>
      <c r="F20" s="1"/>
      <c r="G20" s="1"/>
      <c r="H20" s="1"/>
      <c r="I20" s="1"/>
      <c r="J20" s="1"/>
      <c r="K20" s="1"/>
      <c r="L20" s="1"/>
      <c r="M20" s="1"/>
      <c r="N20" s="1"/>
      <c r="O20" s="1"/>
      <c r="P20" s="1"/>
      <c r="Q20" s="1"/>
      <c r="R20" s="1"/>
      <c r="S20" s="1"/>
      <c r="T20" s="1"/>
      <c r="U20" s="1"/>
      <c r="V20" s="1"/>
      <c r="W20" s="1"/>
      <c r="X20" s="1"/>
      <c r="Y20" s="1"/>
      <c r="Z20" s="1"/>
    </row>
    <row r="21" spans="1:26" ht="12.75" customHeight="1" x14ac:dyDescent="0.25">
      <c r="A21" s="8" t="s">
        <v>74</v>
      </c>
      <c r="B21" s="9"/>
      <c r="C21" s="1"/>
      <c r="D21" s="1"/>
      <c r="E21" s="10"/>
      <c r="F21" s="1"/>
      <c r="G21" s="1"/>
      <c r="H21" s="1"/>
      <c r="I21" s="1"/>
      <c r="J21" s="1"/>
      <c r="K21" s="1"/>
      <c r="L21" s="1"/>
      <c r="M21" s="1"/>
      <c r="N21" s="1"/>
      <c r="O21" s="1"/>
      <c r="P21" s="1"/>
      <c r="Q21" s="1"/>
      <c r="R21" s="1"/>
      <c r="S21" s="1"/>
      <c r="T21" s="1"/>
      <c r="U21" s="1"/>
      <c r="V21" s="1"/>
      <c r="W21" s="1"/>
      <c r="X21" s="1"/>
      <c r="Y21" s="1"/>
      <c r="Z21" s="1"/>
    </row>
    <row r="22" spans="1:26" ht="12.75" customHeight="1" x14ac:dyDescent="0.25">
      <c r="A22" s="1"/>
      <c r="B22" s="9" t="s">
        <v>75</v>
      </c>
      <c r="C22" s="1"/>
      <c r="D22" s="1"/>
      <c r="E22" s="10"/>
      <c r="F22" s="1"/>
      <c r="G22" s="1"/>
      <c r="H22" s="1"/>
      <c r="I22" s="1"/>
      <c r="J22" s="1"/>
      <c r="K22" s="1"/>
      <c r="L22" s="1"/>
      <c r="M22" s="1"/>
      <c r="N22" s="1"/>
      <c r="O22" s="1"/>
      <c r="P22" s="1"/>
      <c r="Q22" s="1"/>
      <c r="R22" s="1"/>
      <c r="S22" s="1"/>
      <c r="T22" s="1"/>
      <c r="U22" s="1"/>
      <c r="V22" s="1"/>
      <c r="W22" s="1"/>
      <c r="X22" s="1"/>
      <c r="Y22" s="1"/>
      <c r="Z22" s="1"/>
    </row>
    <row r="23" spans="1:26" ht="12.75" customHeight="1" x14ac:dyDescent="0.25">
      <c r="A23" s="1"/>
      <c r="B23" s="9"/>
      <c r="C23" s="1"/>
      <c r="D23" s="1"/>
      <c r="E23" s="10"/>
      <c r="F23" s="1"/>
      <c r="G23" s="1"/>
      <c r="H23" s="1"/>
      <c r="I23" s="1"/>
      <c r="J23" s="1"/>
      <c r="K23" s="1"/>
      <c r="L23" s="1"/>
      <c r="M23" s="1"/>
      <c r="N23" s="1"/>
      <c r="O23" s="1"/>
      <c r="P23" s="1"/>
      <c r="Q23" s="1"/>
      <c r="R23" s="1"/>
      <c r="S23" s="1"/>
      <c r="T23" s="1"/>
      <c r="U23" s="1"/>
      <c r="V23" s="1"/>
      <c r="W23" s="1"/>
      <c r="X23" s="1"/>
      <c r="Y23" s="1"/>
      <c r="Z23" s="1"/>
    </row>
    <row r="24" spans="1:26" ht="12.75" customHeight="1" x14ac:dyDescent="0.25">
      <c r="A24" s="1"/>
      <c r="B24" s="9" t="s">
        <v>76</v>
      </c>
      <c r="C24" s="1"/>
      <c r="D24" s="1"/>
      <c r="E24" s="10"/>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c r="C25" s="1"/>
      <c r="D25" s="1"/>
      <c r="E25" s="10"/>
      <c r="F25" s="1"/>
      <c r="G25" s="1"/>
      <c r="H25" s="1"/>
      <c r="I25" s="1"/>
      <c r="J25" s="1"/>
      <c r="K25" s="1"/>
      <c r="L25" s="1"/>
      <c r="M25" s="1"/>
      <c r="N25" s="1"/>
      <c r="O25" s="1"/>
      <c r="P25" s="1"/>
      <c r="Q25" s="1"/>
      <c r="R25" s="1"/>
      <c r="S25" s="1"/>
      <c r="T25" s="1"/>
      <c r="U25" s="1"/>
      <c r="V25" s="1"/>
      <c r="W25" s="1"/>
      <c r="X25" s="1"/>
      <c r="Y25" s="1"/>
      <c r="Z25" s="1"/>
    </row>
    <row r="26" spans="1:26" ht="12.75" customHeight="1" x14ac:dyDescent="0.25">
      <c r="A26" s="1"/>
      <c r="B26" s="9" t="s">
        <v>77</v>
      </c>
      <c r="C26" s="1"/>
      <c r="D26" s="1"/>
      <c r="E26" s="10"/>
      <c r="F26" s="1"/>
      <c r="G26" s="1"/>
      <c r="H26" s="1"/>
      <c r="I26" s="1"/>
      <c r="J26" s="1"/>
      <c r="K26" s="1"/>
      <c r="L26" s="1"/>
      <c r="M26" s="1"/>
      <c r="N26" s="1"/>
      <c r="O26" s="1"/>
      <c r="P26" s="1"/>
      <c r="Q26" s="1"/>
      <c r="R26" s="1"/>
      <c r="S26" s="1"/>
      <c r="T26" s="1"/>
      <c r="U26" s="1"/>
      <c r="V26" s="1"/>
      <c r="W26" s="1"/>
      <c r="X26" s="1"/>
      <c r="Y26" s="1"/>
      <c r="Z26" s="1"/>
    </row>
    <row r="27" spans="1:26" ht="12.75" customHeight="1" x14ac:dyDescent="0.25">
      <c r="A27" s="1"/>
      <c r="B27" s="9"/>
      <c r="C27" s="1"/>
      <c r="D27" s="1"/>
      <c r="E27" s="10"/>
      <c r="F27" s="1"/>
      <c r="G27" s="1"/>
      <c r="H27" s="1"/>
      <c r="I27" s="1"/>
      <c r="J27" s="1"/>
      <c r="K27" s="1"/>
      <c r="L27" s="1"/>
      <c r="M27" s="1"/>
      <c r="N27" s="1"/>
      <c r="O27" s="1"/>
      <c r="P27" s="1"/>
      <c r="Q27" s="1"/>
      <c r="R27" s="1"/>
      <c r="S27" s="1"/>
      <c r="T27" s="1"/>
      <c r="U27" s="1"/>
      <c r="V27" s="1"/>
      <c r="W27" s="1"/>
      <c r="X27" s="1"/>
      <c r="Y27" s="1"/>
      <c r="Z27" s="1"/>
    </row>
    <row r="28" spans="1:26" ht="12.75" customHeight="1" x14ac:dyDescent="0.25">
      <c r="A28" s="1"/>
      <c r="B28" s="9" t="s">
        <v>78</v>
      </c>
      <c r="C28" s="1"/>
      <c r="D28" s="1"/>
      <c r="E28" s="10"/>
      <c r="F28" s="1"/>
      <c r="G28" s="1"/>
      <c r="H28" s="1"/>
      <c r="I28" s="1"/>
      <c r="J28" s="1"/>
      <c r="K28" s="1"/>
      <c r="L28" s="1"/>
      <c r="M28" s="1"/>
      <c r="N28" s="1"/>
      <c r="O28" s="1"/>
      <c r="P28" s="1"/>
      <c r="Q28" s="1"/>
      <c r="R28" s="1"/>
      <c r="S28" s="1"/>
      <c r="T28" s="1"/>
      <c r="U28" s="1"/>
      <c r="V28" s="1"/>
      <c r="W28" s="1"/>
      <c r="X28" s="1"/>
      <c r="Y28" s="1"/>
      <c r="Z28" s="1"/>
    </row>
    <row r="29" spans="1:26" ht="12.75" customHeight="1" x14ac:dyDescent="0.25">
      <c r="A29" s="1"/>
      <c r="B29" s="9"/>
      <c r="C29" s="1"/>
      <c r="D29" s="1"/>
      <c r="E29" s="10"/>
      <c r="F29" s="1"/>
      <c r="G29" s="1"/>
      <c r="H29" s="1"/>
      <c r="I29" s="1"/>
      <c r="J29" s="1"/>
      <c r="K29" s="1"/>
      <c r="L29" s="1"/>
      <c r="M29" s="1"/>
      <c r="N29" s="1"/>
      <c r="O29" s="1"/>
      <c r="P29" s="1"/>
      <c r="Q29" s="1"/>
      <c r="R29" s="1"/>
      <c r="S29" s="1"/>
      <c r="T29" s="1"/>
      <c r="U29" s="1"/>
      <c r="V29" s="1"/>
      <c r="W29" s="1"/>
      <c r="X29" s="1"/>
      <c r="Y29" s="1"/>
      <c r="Z29" s="1"/>
    </row>
    <row r="30" spans="1:26" ht="12.75" customHeight="1" x14ac:dyDescent="0.25">
      <c r="A30" s="1"/>
      <c r="B30" s="9" t="s">
        <v>79</v>
      </c>
      <c r="C30" s="1"/>
      <c r="D30" s="1"/>
      <c r="E30" s="10"/>
      <c r="F30" s="1"/>
      <c r="G30" s="1"/>
      <c r="H30" s="1"/>
      <c r="I30" s="1"/>
      <c r="J30" s="1"/>
      <c r="K30" s="1"/>
      <c r="L30" s="1"/>
      <c r="M30" s="1"/>
      <c r="N30" s="1"/>
      <c r="O30" s="1"/>
      <c r="P30" s="1"/>
      <c r="Q30" s="1"/>
      <c r="R30" s="1"/>
      <c r="S30" s="1"/>
      <c r="T30" s="1"/>
      <c r="U30" s="1"/>
      <c r="V30" s="1"/>
      <c r="W30" s="1"/>
      <c r="X30" s="1"/>
      <c r="Y30" s="1"/>
      <c r="Z30" s="1"/>
    </row>
    <row r="31" spans="1:26" ht="12.75" customHeight="1" x14ac:dyDescent="0.2">
      <c r="A31" s="1"/>
      <c r="B31" s="13"/>
      <c r="C31" s="1"/>
      <c r="D31" s="1"/>
      <c r="E31" s="14"/>
      <c r="F31" s="1"/>
      <c r="G31" s="1"/>
      <c r="H31" s="1"/>
      <c r="I31" s="1"/>
      <c r="J31" s="1"/>
      <c r="K31" s="1"/>
      <c r="L31" s="1"/>
      <c r="M31" s="1"/>
      <c r="N31" s="1"/>
      <c r="O31" s="1"/>
      <c r="P31" s="1"/>
      <c r="Q31" s="1"/>
      <c r="R31" s="1"/>
      <c r="S31" s="1"/>
      <c r="T31" s="1"/>
      <c r="U31" s="1"/>
      <c r="V31" s="1"/>
      <c r="W31" s="1"/>
      <c r="X31" s="1"/>
      <c r="Y31" s="1"/>
      <c r="Z31" s="1"/>
    </row>
    <row r="32" spans="1:26" ht="12.75" customHeight="1" x14ac:dyDescent="0.25">
      <c r="A32" s="15"/>
      <c r="B32" s="16"/>
      <c r="C32" s="17"/>
      <c r="D32" s="18"/>
      <c r="E32" s="19"/>
      <c r="F32" s="1"/>
      <c r="G32" s="1"/>
      <c r="H32" s="1"/>
      <c r="I32" s="1"/>
      <c r="J32" s="1"/>
      <c r="K32" s="1"/>
      <c r="L32" s="1"/>
      <c r="M32" s="1"/>
      <c r="N32" s="1"/>
      <c r="O32" s="1"/>
      <c r="P32" s="1"/>
      <c r="Q32" s="1"/>
      <c r="R32" s="1"/>
      <c r="S32" s="1"/>
      <c r="T32" s="1"/>
      <c r="U32" s="1"/>
      <c r="V32" s="1"/>
      <c r="W32" s="1"/>
      <c r="X32" s="1"/>
      <c r="Y32" s="1"/>
      <c r="Z32" s="1"/>
    </row>
    <row r="33" spans="1:26" ht="12.75" customHeight="1" x14ac:dyDescent="0.2">
      <c r="A33" s="18"/>
      <c r="B33" s="18"/>
      <c r="C33" s="18"/>
      <c r="D33" s="18"/>
      <c r="E33" s="18"/>
      <c r="F33" s="1"/>
      <c r="G33" s="1"/>
      <c r="H33" s="1"/>
      <c r="I33" s="1"/>
      <c r="J33" s="1"/>
      <c r="K33" s="1"/>
      <c r="L33" s="1"/>
      <c r="M33" s="1"/>
      <c r="N33" s="1"/>
      <c r="O33" s="1"/>
      <c r="P33" s="1"/>
      <c r="Q33" s="1"/>
      <c r="R33" s="1"/>
      <c r="S33" s="1"/>
      <c r="T33" s="1"/>
      <c r="U33" s="1"/>
      <c r="V33" s="1"/>
      <c r="W33" s="1"/>
      <c r="X33" s="1"/>
      <c r="Y33" s="1"/>
      <c r="Z33" s="1"/>
    </row>
    <row r="34" spans="1:26" ht="12.75" customHeight="1" x14ac:dyDescent="0.25">
      <c r="A34" s="20"/>
      <c r="B34" s="21"/>
      <c r="C34" s="18"/>
      <c r="D34" s="18"/>
      <c r="E34" s="18"/>
      <c r="F34" s="1"/>
      <c r="G34" s="1"/>
      <c r="H34" s="1"/>
      <c r="I34" s="1"/>
      <c r="J34" s="1"/>
      <c r="K34" s="1"/>
      <c r="L34" s="1"/>
      <c r="M34" s="1"/>
      <c r="N34" s="1"/>
      <c r="O34" s="1"/>
      <c r="P34" s="1"/>
      <c r="Q34" s="1"/>
      <c r="R34" s="1"/>
      <c r="S34" s="1"/>
      <c r="T34" s="1"/>
      <c r="U34" s="1"/>
      <c r="V34" s="1"/>
      <c r="W34" s="1"/>
      <c r="X34" s="1"/>
      <c r="Y34" s="1"/>
      <c r="Z34" s="1"/>
    </row>
    <row r="35" spans="1:26" ht="12.75" customHeight="1" x14ac:dyDescent="0.2">
      <c r="A35" s="22"/>
      <c r="B35" s="18"/>
      <c r="C35" s="1"/>
      <c r="D35" s="1"/>
      <c r="E35" s="23"/>
      <c r="F35" s="1"/>
      <c r="G35" s="1"/>
      <c r="H35" s="1"/>
      <c r="I35" s="1"/>
      <c r="J35" s="1"/>
      <c r="K35" s="1"/>
      <c r="L35" s="1"/>
      <c r="M35" s="1"/>
      <c r="N35" s="1"/>
      <c r="O35" s="1"/>
      <c r="P35" s="1"/>
      <c r="Q35" s="1"/>
      <c r="R35" s="1"/>
      <c r="S35" s="1"/>
      <c r="T35" s="1"/>
      <c r="U35" s="1"/>
      <c r="V35" s="1"/>
      <c r="W35" s="1"/>
      <c r="X35" s="1"/>
      <c r="Y35" s="1"/>
      <c r="Z35" s="1"/>
    </row>
    <row r="36" spans="1:26" ht="12.75" customHeight="1" x14ac:dyDescent="0.25">
      <c r="A36" s="20"/>
      <c r="B36" s="21"/>
      <c r="C36" s="1"/>
      <c r="D36" s="1"/>
      <c r="E36" s="23"/>
      <c r="F36" s="1"/>
      <c r="G36" s="1"/>
      <c r="H36" s="1"/>
      <c r="I36" s="1"/>
      <c r="J36" s="1"/>
      <c r="K36" s="1"/>
      <c r="L36" s="1"/>
      <c r="M36" s="1"/>
      <c r="N36" s="1"/>
      <c r="O36" s="1"/>
      <c r="P36" s="1"/>
      <c r="Q36" s="1"/>
      <c r="R36" s="1"/>
      <c r="S36" s="1"/>
      <c r="T36" s="1"/>
      <c r="U36" s="1"/>
      <c r="V36" s="1"/>
      <c r="W36" s="1"/>
      <c r="X36" s="1"/>
      <c r="Y36" s="1"/>
      <c r="Z36" s="1"/>
    </row>
    <row r="37" spans="1:26" ht="12.75" customHeight="1" x14ac:dyDescent="0.2">
      <c r="A37" s="22"/>
      <c r="B37" s="18"/>
      <c r="C37" s="1"/>
      <c r="D37" s="1"/>
      <c r="E37" s="23"/>
      <c r="F37" s="1"/>
      <c r="G37" s="1"/>
      <c r="H37" s="1"/>
      <c r="I37" s="1"/>
      <c r="J37" s="1"/>
      <c r="K37" s="1"/>
      <c r="L37" s="1"/>
      <c r="M37" s="1"/>
      <c r="N37" s="1"/>
      <c r="O37" s="1"/>
      <c r="P37" s="1"/>
      <c r="Q37" s="1"/>
      <c r="R37" s="1"/>
      <c r="S37" s="1"/>
      <c r="T37" s="1"/>
      <c r="U37" s="1"/>
      <c r="V37" s="1"/>
      <c r="W37" s="1"/>
      <c r="X37" s="1"/>
      <c r="Y37" s="1"/>
      <c r="Z37" s="1"/>
    </row>
    <row r="38" spans="1:26" ht="12.75" customHeight="1" x14ac:dyDescent="0.2">
      <c r="A38" s="18"/>
      <c r="B38" s="18"/>
      <c r="C38" s="1"/>
      <c r="D38" s="1"/>
      <c r="E38" s="24"/>
      <c r="F38" s="1"/>
      <c r="G38" s="1"/>
      <c r="H38" s="1"/>
      <c r="I38" s="1"/>
      <c r="J38" s="1"/>
      <c r="K38" s="1"/>
      <c r="L38" s="1"/>
      <c r="M38" s="1"/>
      <c r="N38" s="1"/>
      <c r="O38" s="1"/>
      <c r="P38" s="1"/>
      <c r="Q38" s="1"/>
      <c r="R38" s="1"/>
      <c r="S38" s="1"/>
      <c r="T38" s="1"/>
      <c r="U38" s="1"/>
      <c r="V38" s="1"/>
      <c r="W38" s="1"/>
      <c r="X38" s="1"/>
      <c r="Y38" s="1"/>
      <c r="Z38" s="1"/>
    </row>
    <row r="39" spans="1:26" ht="12.75" customHeight="1" x14ac:dyDescent="0.2">
      <c r="A39" s="18"/>
      <c r="B39" s="18"/>
      <c r="C39" s="1"/>
      <c r="D39" s="1"/>
      <c r="E39" s="23"/>
      <c r="F39" s="1"/>
      <c r="G39" s="1"/>
      <c r="H39" s="1"/>
      <c r="I39" s="1"/>
      <c r="J39" s="1"/>
      <c r="K39" s="1"/>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5" right="0.75" top="0.5" bottom="0.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Calculator</vt:lpstr>
      <vt:lpstr>Payment</vt:lpstr>
      <vt:lpstr>Help</vt:lpstr>
      <vt:lpstr>Payment!prev_date</vt:lpstr>
      <vt:lpstr>Payment!prev_fee_balance</vt:lpstr>
      <vt:lpstr>Payment!prev_int_balance</vt:lpstr>
      <vt:lpstr>Payment!prev_pmt_num</vt:lpstr>
      <vt:lpstr>Payment!prev_prin_balance</vt:lpstr>
      <vt:lpstr>Payment!prev_total_owed</vt:lpstr>
      <vt:lpstr>Calculator!Print_Area</vt:lpstr>
      <vt:lpstr>Payment!Print_Area</vt:lpstr>
      <vt:lpstr>roundOpt</vt:lpstr>
      <vt:lpstr>Calculator!solver_adj</vt:lpstr>
      <vt:lpstr>Calculator!solver_lhs1</vt:lpstr>
      <vt:lpstr>Calculator!solver_opt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dcterms:modified xsi:type="dcterms:W3CDTF">2024-05-17T15:23:20Z</dcterms:modified>
</cp:coreProperties>
</file>